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drawings/drawing7.xml" ContentType="application/vnd.openxmlformats-officedocument.drawing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drawings/drawing9.xml" ContentType="application/vnd.openxmlformats-officedocument.drawing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drawings/drawing10.xml" ContentType="application/vnd.openxmlformats-officedocument.drawing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SROBBA\Documents\comunicati\COMUNICATO OPERATORI\2025\Precali_3file\"/>
    </mc:Choice>
  </mc:AlternateContent>
  <xr:revisionPtr revIDLastSave="0" documentId="8_{71C80161-2D07-4AB9-A2D9-FAE5DF58CD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nu" sheetId="22" r:id="rId1"/>
    <sheet name="IN_Anagrafica" sheetId="4" r:id="rId2"/>
    <sheet name="PianoTariffarioAffidamento" sheetId="10" r:id="rId3"/>
    <sheet name="Ta_AmbitoTariffario" sheetId="24" r:id="rId4"/>
    <sheet name="Ta-1_AmbitoTariffario" sheetId="25" r:id="rId5"/>
    <sheet name="XregAmbitoTariffario" sheetId="19" r:id="rId6"/>
    <sheet name="XcomAmbitoTariffario" sheetId="26" r:id="rId7"/>
    <sheet name="KregAmbitoTariffario" sheetId="27" r:id="rId8"/>
    <sheet name="Kcom_AmbitoTariffario" sheetId="28" r:id="rId9"/>
    <sheet name="CRI_AmbitoTariffario" sheetId="30" r:id="rId10"/>
    <sheet name="Conto_Economico" sheetId="1" r:id="rId11"/>
    <sheet name="RendicontoFinanziario" sheetId="2" r:id="rId12"/>
    <sheet name="StatoPatrimoniale" sheetId="3" r:id="rId13"/>
    <sheet name="Tab" sheetId="15" r:id="rId14"/>
  </sheets>
  <definedNames>
    <definedName name="_xlnm._FilterDatabase" localSheetId="13" hidden="1">Tab!#REF!</definedName>
    <definedName name="Elenco_Cespiti" localSheetId="2">INDEX(#REF!,,#REF!)</definedName>
    <definedName name="Elenco_Cespiti" localSheetId="13">INDEX(#REF!,,#REF!)</definedName>
    <definedName name="Elenco_Cespiti">INDEX(#REF!,,#REF!)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9" i="4" l="1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R6" i="19"/>
  <c r="Q6" i="19"/>
  <c r="P6" i="19"/>
  <c r="O6" i="19"/>
  <c r="N6" i="19"/>
  <c r="F4" i="10"/>
  <c r="G4" i="10" s="1"/>
  <c r="H4" i="10" s="1"/>
  <c r="I4" i="10" s="1"/>
  <c r="J4" i="10" s="1"/>
  <c r="K4" i="10" s="1"/>
  <c r="L4" i="10" s="1"/>
  <c r="M4" i="10" s="1"/>
  <c r="N4" i="10" s="1"/>
  <c r="O4" i="10" s="1"/>
  <c r="P4" i="10" s="1"/>
  <c r="Q4" i="10" s="1"/>
  <c r="R4" i="10" s="1"/>
  <c r="S4" i="10" s="1"/>
  <c r="T4" i="10" s="1"/>
  <c r="U4" i="10" s="1"/>
  <c r="F5" i="10"/>
  <c r="G5" i="10" s="1"/>
  <c r="H5" i="10" s="1"/>
  <c r="I5" i="10" s="1"/>
  <c r="J5" i="10" s="1"/>
  <c r="K5" i="10" s="1"/>
  <c r="L5" i="10" s="1"/>
  <c r="M5" i="10" s="1"/>
  <c r="N5" i="10" s="1"/>
  <c r="O5" i="10" s="1"/>
  <c r="P5" i="10" s="1"/>
  <c r="Q5" i="10" s="1"/>
  <c r="R5" i="10" s="1"/>
  <c r="S5" i="10" s="1"/>
  <c r="T5" i="10" s="1"/>
  <c r="U5" i="10" s="1"/>
  <c r="F19" i="10"/>
  <c r="F22" i="10" s="1"/>
  <c r="G19" i="10"/>
  <c r="G22" i="10" s="1"/>
  <c r="H19" i="10"/>
  <c r="H22" i="10" s="1"/>
  <c r="I19" i="10"/>
  <c r="I22" i="10" s="1"/>
  <c r="J19" i="10"/>
  <c r="K19" i="10"/>
  <c r="L19" i="10"/>
  <c r="L22" i="10" s="1"/>
  <c r="M19" i="10"/>
  <c r="M22" i="10" s="1"/>
  <c r="M68" i="10" s="1"/>
  <c r="N19" i="10"/>
  <c r="O19" i="10"/>
  <c r="O22" i="10" s="1"/>
  <c r="O68" i="10" s="1"/>
  <c r="P19" i="10"/>
  <c r="P22" i="10" s="1"/>
  <c r="P68" i="10" s="1"/>
  <c r="Q19" i="10"/>
  <c r="Q22" i="10" s="1"/>
  <c r="Q68" i="10" s="1"/>
  <c r="R19" i="10"/>
  <c r="R22" i="10" s="1"/>
  <c r="S19" i="10"/>
  <c r="S22" i="10" s="1"/>
  <c r="T19" i="10"/>
  <c r="T22" i="10" s="1"/>
  <c r="U19" i="10"/>
  <c r="U22" i="10" s="1"/>
  <c r="J22" i="10"/>
  <c r="J68" i="10" s="1"/>
  <c r="K22" i="10"/>
  <c r="N22" i="10"/>
  <c r="N68" i="10" s="1"/>
  <c r="F28" i="10"/>
  <c r="G28" i="10"/>
  <c r="H28" i="10"/>
  <c r="I28" i="10"/>
  <c r="J28" i="10"/>
  <c r="K28" i="10"/>
  <c r="L28" i="10"/>
  <c r="M28" i="10"/>
  <c r="N28" i="10"/>
  <c r="O28" i="10"/>
  <c r="P28" i="10"/>
  <c r="Q28" i="10"/>
  <c r="R28" i="10"/>
  <c r="S28" i="10"/>
  <c r="T28" i="10"/>
  <c r="U28" i="10"/>
  <c r="F30" i="10"/>
  <c r="F38" i="10" s="1"/>
  <c r="G30" i="10"/>
  <c r="G38" i="10" s="1"/>
  <c r="H30" i="10"/>
  <c r="H38" i="10" s="1"/>
  <c r="H46" i="10" s="1"/>
  <c r="H69" i="10" s="1"/>
  <c r="I30" i="10"/>
  <c r="I38" i="10" s="1"/>
  <c r="J30" i="10"/>
  <c r="J38" i="10" s="1"/>
  <c r="K30" i="10"/>
  <c r="K38" i="10" s="1"/>
  <c r="L30" i="10"/>
  <c r="L38" i="10" s="1"/>
  <c r="M30" i="10"/>
  <c r="M38" i="10" s="1"/>
  <c r="N30" i="10"/>
  <c r="N38" i="10" s="1"/>
  <c r="O30" i="10"/>
  <c r="P30" i="10"/>
  <c r="P38" i="10" s="1"/>
  <c r="Q30" i="10"/>
  <c r="Q38" i="10" s="1"/>
  <c r="Q46" i="10" s="1"/>
  <c r="Q69" i="10" s="1"/>
  <c r="R30" i="10"/>
  <c r="R38" i="10" s="1"/>
  <c r="S30" i="10"/>
  <c r="S38" i="10" s="1"/>
  <c r="S46" i="10" s="1"/>
  <c r="S69" i="10" s="1"/>
  <c r="T30" i="10"/>
  <c r="T38" i="10" s="1"/>
  <c r="T46" i="10" s="1"/>
  <c r="T69" i="10" s="1"/>
  <c r="U30" i="10"/>
  <c r="U38" i="10" s="1"/>
  <c r="U46" i="10" s="1"/>
  <c r="U69" i="10" s="1"/>
  <c r="O38" i="10"/>
  <c r="F51" i="10"/>
  <c r="G51" i="10"/>
  <c r="H51" i="10"/>
  <c r="I51" i="10"/>
  <c r="J51" i="10"/>
  <c r="K51" i="10"/>
  <c r="L51" i="10"/>
  <c r="M51" i="10"/>
  <c r="N51" i="10"/>
  <c r="O51" i="10"/>
  <c r="P51" i="10"/>
  <c r="Q51" i="10"/>
  <c r="R51" i="10"/>
  <c r="S51" i="10"/>
  <c r="T51" i="10"/>
  <c r="U51" i="10"/>
  <c r="I54" i="10"/>
  <c r="J54" i="10"/>
  <c r="O54" i="10"/>
  <c r="P54" i="10"/>
  <c r="Q54" i="10"/>
  <c r="U54" i="10"/>
  <c r="N54" i="10"/>
  <c r="F61" i="10"/>
  <c r="G61" i="10"/>
  <c r="H61" i="10"/>
  <c r="I61" i="10"/>
  <c r="J61" i="10"/>
  <c r="K61" i="10"/>
  <c r="L61" i="10"/>
  <c r="M61" i="10"/>
  <c r="N61" i="10"/>
  <c r="O61" i="10"/>
  <c r="P61" i="10"/>
  <c r="Q61" i="10"/>
  <c r="R61" i="10"/>
  <c r="S61" i="10"/>
  <c r="T61" i="10"/>
  <c r="U61" i="10"/>
  <c r="E15" i="4"/>
  <c r="O46" i="10" l="1"/>
  <c r="O69" i="10" s="1"/>
  <c r="I46" i="10"/>
  <c r="I69" i="10" s="1"/>
  <c r="K46" i="10"/>
  <c r="K69" i="10" s="1"/>
  <c r="R54" i="10"/>
  <c r="R56" i="10" s="1"/>
  <c r="R57" i="10" s="1"/>
  <c r="F54" i="10"/>
  <c r="F56" i="10" s="1"/>
  <c r="F57" i="10" s="1"/>
  <c r="N46" i="10"/>
  <c r="N69" i="10" s="1"/>
  <c r="N70" i="10" s="1"/>
  <c r="J56" i="10"/>
  <c r="J57" i="10" s="1"/>
  <c r="T54" i="10"/>
  <c r="T56" i="10" s="1"/>
  <c r="T57" i="10" s="1"/>
  <c r="H54" i="10"/>
  <c r="H56" i="10" s="1"/>
  <c r="H57" i="10" s="1"/>
  <c r="G46" i="10"/>
  <c r="G69" i="10" s="1"/>
  <c r="M46" i="10"/>
  <c r="M69" i="10" s="1"/>
  <c r="M70" i="10" s="1"/>
  <c r="K68" i="10"/>
  <c r="R46" i="10"/>
  <c r="R69" i="10" s="1"/>
  <c r="F46" i="10"/>
  <c r="F69" i="10" s="1"/>
  <c r="J46" i="10"/>
  <c r="J69" i="10" s="1"/>
  <c r="J70" i="10" s="1"/>
  <c r="M54" i="10"/>
  <c r="M56" i="10" s="1"/>
  <c r="M57" i="10" s="1"/>
  <c r="Q56" i="10"/>
  <c r="Q57" i="10" s="1"/>
  <c r="L54" i="10"/>
  <c r="L56" i="10" s="1"/>
  <c r="L57" i="10" s="1"/>
  <c r="P56" i="10"/>
  <c r="P57" i="10" s="1"/>
  <c r="K54" i="10"/>
  <c r="K56" i="10" s="1"/>
  <c r="K57" i="10" s="1"/>
  <c r="O56" i="10"/>
  <c r="O57" i="10" s="1"/>
  <c r="I56" i="10"/>
  <c r="I57" i="10" s="1"/>
  <c r="L46" i="10"/>
  <c r="L69" i="10" s="1"/>
  <c r="P46" i="10"/>
  <c r="P69" i="10" s="1"/>
  <c r="P70" i="10" s="1"/>
  <c r="N56" i="10"/>
  <c r="N57" i="10" s="1"/>
  <c r="U56" i="10"/>
  <c r="U57" i="10" s="1"/>
  <c r="S54" i="10"/>
  <c r="S56" i="10" s="1"/>
  <c r="S57" i="10" s="1"/>
  <c r="G54" i="10"/>
  <c r="G56" i="10" s="1"/>
  <c r="G57" i="10" s="1"/>
  <c r="L47" i="10"/>
  <c r="L58" i="10" s="1"/>
  <c r="L68" i="10"/>
  <c r="I68" i="10"/>
  <c r="T68" i="10"/>
  <c r="T70" i="10" s="1"/>
  <c r="T47" i="10"/>
  <c r="T58" i="10" s="1"/>
  <c r="H47" i="10"/>
  <c r="H58" i="10" s="1"/>
  <c r="H68" i="10"/>
  <c r="H70" i="10" s="1"/>
  <c r="R68" i="10"/>
  <c r="R70" i="10" s="1"/>
  <c r="R47" i="10"/>
  <c r="R58" i="10" s="1"/>
  <c r="F68" i="10"/>
  <c r="G68" i="10"/>
  <c r="G70" i="10" s="1"/>
  <c r="U68" i="10"/>
  <c r="U70" i="10" s="1"/>
  <c r="U47" i="10"/>
  <c r="U58" i="10" s="1"/>
  <c r="S68" i="10"/>
  <c r="S70" i="10" s="1"/>
  <c r="S47" i="10"/>
  <c r="S58" i="10" s="1"/>
  <c r="Q70" i="10"/>
  <c r="O70" i="10"/>
  <c r="Q47" i="10"/>
  <c r="Q58" i="10" s="1"/>
  <c r="O47" i="10"/>
  <c r="O58" i="10" s="1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B19" i="30"/>
  <c r="B20" i="30"/>
  <c r="B21" i="30"/>
  <c r="B22" i="30"/>
  <c r="B23" i="30"/>
  <c r="B24" i="30"/>
  <c r="B25" i="30"/>
  <c r="B26" i="30"/>
  <c r="B27" i="30"/>
  <c r="B28" i="30"/>
  <c r="B29" i="30"/>
  <c r="B30" i="30"/>
  <c r="B31" i="30"/>
  <c r="B32" i="30"/>
  <c r="B33" i="30"/>
  <c r="B34" i="30"/>
  <c r="B35" i="30"/>
  <c r="B36" i="30"/>
  <c r="B37" i="30"/>
  <c r="B38" i="30"/>
  <c r="B39" i="30"/>
  <c r="B40" i="30"/>
  <c r="B41" i="30"/>
  <c r="B42" i="30"/>
  <c r="B43" i="30"/>
  <c r="B44" i="30"/>
  <c r="B45" i="30"/>
  <c r="B46" i="30"/>
  <c r="B47" i="30"/>
  <c r="B48" i="30"/>
  <c r="B49" i="30"/>
  <c r="B50" i="30"/>
  <c r="B51" i="30"/>
  <c r="B52" i="30"/>
  <c r="B53" i="30"/>
  <c r="B54" i="30"/>
  <c r="B55" i="30"/>
  <c r="B56" i="30"/>
  <c r="B57" i="30"/>
  <c r="B58" i="30"/>
  <c r="B59" i="30"/>
  <c r="B60" i="30"/>
  <c r="B61" i="30"/>
  <c r="B62" i="30"/>
  <c r="B63" i="30"/>
  <c r="B64" i="30"/>
  <c r="B65" i="30"/>
  <c r="B66" i="30"/>
  <c r="B67" i="30"/>
  <c r="B68" i="30"/>
  <c r="B69" i="30"/>
  <c r="B70" i="30"/>
  <c r="B71" i="30"/>
  <c r="B72" i="30"/>
  <c r="B73" i="30"/>
  <c r="B74" i="30"/>
  <c r="B75" i="30"/>
  <c r="B76" i="30"/>
  <c r="B77" i="30"/>
  <c r="B78" i="30"/>
  <c r="B79" i="30"/>
  <c r="B80" i="30"/>
  <c r="B81" i="30"/>
  <c r="B82" i="30"/>
  <c r="B83" i="30"/>
  <c r="B84" i="30"/>
  <c r="B85" i="30"/>
  <c r="B86" i="30"/>
  <c r="B87" i="30"/>
  <c r="B88" i="30"/>
  <c r="B89" i="30"/>
  <c r="B90" i="30"/>
  <c r="B91" i="30"/>
  <c r="B92" i="30"/>
  <c r="B93" i="30"/>
  <c r="B94" i="30"/>
  <c r="B95" i="30"/>
  <c r="B96" i="30"/>
  <c r="B97" i="30"/>
  <c r="B98" i="30"/>
  <c r="B99" i="30"/>
  <c r="B100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5" i="30"/>
  <c r="C36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C50" i="30"/>
  <c r="C51" i="30"/>
  <c r="C52" i="30"/>
  <c r="C53" i="30"/>
  <c r="C54" i="30"/>
  <c r="C55" i="30"/>
  <c r="C56" i="30"/>
  <c r="C57" i="30"/>
  <c r="C58" i="30"/>
  <c r="C59" i="30"/>
  <c r="C60" i="30"/>
  <c r="C61" i="30"/>
  <c r="C62" i="30"/>
  <c r="C63" i="30"/>
  <c r="C64" i="30"/>
  <c r="C65" i="30"/>
  <c r="C66" i="30"/>
  <c r="C67" i="30"/>
  <c r="C68" i="30"/>
  <c r="C69" i="30"/>
  <c r="C70" i="30"/>
  <c r="C71" i="30"/>
  <c r="C72" i="30"/>
  <c r="C73" i="30"/>
  <c r="C74" i="30"/>
  <c r="C75" i="30"/>
  <c r="C76" i="30"/>
  <c r="C77" i="30"/>
  <c r="C78" i="30"/>
  <c r="C79" i="30"/>
  <c r="C80" i="30"/>
  <c r="C81" i="30"/>
  <c r="C82" i="30"/>
  <c r="C83" i="30"/>
  <c r="C84" i="30"/>
  <c r="C85" i="30"/>
  <c r="C86" i="30"/>
  <c r="C87" i="30"/>
  <c r="C88" i="30"/>
  <c r="C89" i="30"/>
  <c r="C90" i="30"/>
  <c r="C91" i="30"/>
  <c r="C92" i="30"/>
  <c r="C93" i="30"/>
  <c r="C94" i="30"/>
  <c r="C95" i="30"/>
  <c r="C96" i="30"/>
  <c r="C97" i="30"/>
  <c r="C98" i="30"/>
  <c r="C99" i="30"/>
  <c r="C100" i="30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39" i="28"/>
  <c r="B40" i="28"/>
  <c r="B41" i="28"/>
  <c r="B42" i="28"/>
  <c r="B43" i="28"/>
  <c r="B44" i="28"/>
  <c r="B45" i="28"/>
  <c r="B46" i="28"/>
  <c r="B47" i="28"/>
  <c r="B48" i="28"/>
  <c r="B49" i="28"/>
  <c r="B50" i="28"/>
  <c r="B51" i="28"/>
  <c r="B52" i="28"/>
  <c r="B53" i="28"/>
  <c r="B54" i="28"/>
  <c r="B55" i="28"/>
  <c r="B56" i="28"/>
  <c r="B57" i="28"/>
  <c r="B58" i="28"/>
  <c r="B59" i="28"/>
  <c r="B60" i="28"/>
  <c r="B61" i="28"/>
  <c r="B62" i="28"/>
  <c r="B63" i="28"/>
  <c r="B64" i="28"/>
  <c r="B65" i="28"/>
  <c r="B66" i="28"/>
  <c r="B67" i="28"/>
  <c r="B68" i="28"/>
  <c r="B69" i="28"/>
  <c r="B70" i="28"/>
  <c r="B71" i="28"/>
  <c r="B72" i="28"/>
  <c r="B73" i="28"/>
  <c r="B74" i="28"/>
  <c r="B75" i="28"/>
  <c r="B76" i="28"/>
  <c r="B77" i="28"/>
  <c r="B78" i="28"/>
  <c r="B79" i="28"/>
  <c r="B80" i="28"/>
  <c r="B81" i="28"/>
  <c r="B82" i="28"/>
  <c r="B83" i="28"/>
  <c r="B84" i="28"/>
  <c r="B85" i="28"/>
  <c r="B86" i="28"/>
  <c r="B87" i="28"/>
  <c r="B88" i="28"/>
  <c r="B89" i="28"/>
  <c r="B90" i="28"/>
  <c r="B91" i="28"/>
  <c r="B92" i="28"/>
  <c r="B93" i="28"/>
  <c r="B94" i="28"/>
  <c r="B95" i="28"/>
  <c r="B96" i="28"/>
  <c r="B97" i="28"/>
  <c r="B98" i="28"/>
  <c r="B99" i="28"/>
  <c r="B100" i="28"/>
  <c r="C19" i="28"/>
  <c r="C20" i="28"/>
  <c r="C21" i="28"/>
  <c r="C22" i="28"/>
  <c r="C23" i="28"/>
  <c r="C24" i="28"/>
  <c r="C25" i="28"/>
  <c r="C26" i="28"/>
  <c r="C27" i="28"/>
  <c r="C28" i="28"/>
  <c r="C29" i="28"/>
  <c r="C30" i="28"/>
  <c r="C31" i="28"/>
  <c r="C32" i="28"/>
  <c r="C33" i="28"/>
  <c r="C34" i="28"/>
  <c r="C35" i="28"/>
  <c r="C36" i="28"/>
  <c r="C37" i="28"/>
  <c r="C38" i="28"/>
  <c r="C39" i="28"/>
  <c r="C40" i="28"/>
  <c r="C41" i="28"/>
  <c r="C42" i="28"/>
  <c r="C43" i="28"/>
  <c r="C44" i="28"/>
  <c r="C45" i="28"/>
  <c r="C46" i="28"/>
  <c r="C47" i="28"/>
  <c r="C48" i="28"/>
  <c r="C49" i="28"/>
  <c r="C50" i="28"/>
  <c r="C51" i="28"/>
  <c r="C52" i="28"/>
  <c r="C53" i="28"/>
  <c r="C54" i="28"/>
  <c r="C55" i="28"/>
  <c r="C56" i="28"/>
  <c r="C57" i="28"/>
  <c r="C58" i="28"/>
  <c r="C59" i="28"/>
  <c r="C60" i="28"/>
  <c r="C61" i="28"/>
  <c r="C62" i="28"/>
  <c r="C63" i="28"/>
  <c r="C64" i="28"/>
  <c r="C65" i="28"/>
  <c r="C66" i="28"/>
  <c r="C67" i="28"/>
  <c r="C68" i="28"/>
  <c r="C69" i="28"/>
  <c r="C70" i="28"/>
  <c r="C71" i="28"/>
  <c r="C72" i="28"/>
  <c r="C73" i="28"/>
  <c r="C74" i="28"/>
  <c r="C75" i="28"/>
  <c r="C76" i="28"/>
  <c r="C77" i="28"/>
  <c r="C78" i="28"/>
  <c r="C79" i="28"/>
  <c r="C80" i="28"/>
  <c r="C81" i="28"/>
  <c r="C82" i="28"/>
  <c r="C83" i="28"/>
  <c r="C84" i="28"/>
  <c r="C85" i="28"/>
  <c r="C86" i="28"/>
  <c r="C87" i="28"/>
  <c r="C88" i="28"/>
  <c r="C89" i="28"/>
  <c r="C90" i="28"/>
  <c r="C91" i="28"/>
  <c r="C92" i="28"/>
  <c r="C93" i="28"/>
  <c r="C94" i="28"/>
  <c r="C95" i="28"/>
  <c r="C96" i="28"/>
  <c r="C97" i="28"/>
  <c r="C98" i="28"/>
  <c r="C99" i="28"/>
  <c r="C100" i="28"/>
  <c r="B19" i="27"/>
  <c r="B20" i="27"/>
  <c r="B21" i="27"/>
  <c r="B22" i="27"/>
  <c r="B23" i="27"/>
  <c r="B24" i="27"/>
  <c r="B25" i="27"/>
  <c r="B26" i="27"/>
  <c r="B27" i="27"/>
  <c r="B28" i="27"/>
  <c r="B29" i="27"/>
  <c r="B30" i="27"/>
  <c r="B31" i="27"/>
  <c r="B32" i="27"/>
  <c r="B33" i="27"/>
  <c r="B34" i="27"/>
  <c r="B35" i="27"/>
  <c r="B36" i="27"/>
  <c r="B37" i="27"/>
  <c r="B38" i="27"/>
  <c r="B39" i="27"/>
  <c r="B40" i="27"/>
  <c r="B41" i="27"/>
  <c r="B42" i="27"/>
  <c r="B43" i="27"/>
  <c r="B44" i="27"/>
  <c r="B45" i="27"/>
  <c r="B46" i="27"/>
  <c r="B47" i="27"/>
  <c r="B48" i="27"/>
  <c r="B49" i="27"/>
  <c r="B50" i="27"/>
  <c r="B51" i="27"/>
  <c r="B52" i="27"/>
  <c r="B53" i="27"/>
  <c r="B54" i="27"/>
  <c r="B55" i="27"/>
  <c r="B56" i="27"/>
  <c r="B57" i="27"/>
  <c r="B58" i="27"/>
  <c r="B59" i="27"/>
  <c r="B60" i="27"/>
  <c r="B61" i="27"/>
  <c r="B62" i="27"/>
  <c r="B63" i="27"/>
  <c r="B64" i="27"/>
  <c r="B65" i="27"/>
  <c r="B66" i="27"/>
  <c r="B67" i="27"/>
  <c r="B68" i="27"/>
  <c r="B69" i="27"/>
  <c r="B70" i="27"/>
  <c r="B71" i="27"/>
  <c r="B72" i="27"/>
  <c r="B73" i="27"/>
  <c r="B74" i="27"/>
  <c r="B75" i="27"/>
  <c r="B76" i="27"/>
  <c r="B77" i="27"/>
  <c r="B78" i="27"/>
  <c r="B79" i="27"/>
  <c r="B80" i="27"/>
  <c r="B81" i="27"/>
  <c r="B82" i="27"/>
  <c r="B83" i="27"/>
  <c r="B84" i="27"/>
  <c r="B85" i="27"/>
  <c r="B86" i="27"/>
  <c r="B87" i="27"/>
  <c r="B88" i="27"/>
  <c r="B89" i="27"/>
  <c r="B90" i="27"/>
  <c r="B91" i="27"/>
  <c r="B92" i="27"/>
  <c r="B93" i="27"/>
  <c r="B94" i="27"/>
  <c r="B95" i="27"/>
  <c r="B96" i="27"/>
  <c r="B97" i="27"/>
  <c r="B98" i="27"/>
  <c r="B99" i="27"/>
  <c r="B100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32" i="27"/>
  <c r="C33" i="27"/>
  <c r="C34" i="27"/>
  <c r="C35" i="27"/>
  <c r="C36" i="27"/>
  <c r="C37" i="27"/>
  <c r="C38" i="27"/>
  <c r="C39" i="27"/>
  <c r="C40" i="27"/>
  <c r="C41" i="27"/>
  <c r="C42" i="27"/>
  <c r="C43" i="27"/>
  <c r="C44" i="27"/>
  <c r="C45" i="27"/>
  <c r="C46" i="27"/>
  <c r="C47" i="27"/>
  <c r="C48" i="27"/>
  <c r="C49" i="27"/>
  <c r="C50" i="27"/>
  <c r="C51" i="27"/>
  <c r="C52" i="27"/>
  <c r="C53" i="27"/>
  <c r="C54" i="27"/>
  <c r="C55" i="27"/>
  <c r="C56" i="27"/>
  <c r="C57" i="27"/>
  <c r="C58" i="27"/>
  <c r="C59" i="27"/>
  <c r="C60" i="27"/>
  <c r="C61" i="27"/>
  <c r="C62" i="27"/>
  <c r="C63" i="27"/>
  <c r="C64" i="27"/>
  <c r="C65" i="27"/>
  <c r="C66" i="27"/>
  <c r="C67" i="27"/>
  <c r="C68" i="27"/>
  <c r="C69" i="27"/>
  <c r="C70" i="27"/>
  <c r="C71" i="27"/>
  <c r="C72" i="27"/>
  <c r="C73" i="27"/>
  <c r="C74" i="27"/>
  <c r="C75" i="27"/>
  <c r="C76" i="27"/>
  <c r="C77" i="27"/>
  <c r="C78" i="27"/>
  <c r="C79" i="27"/>
  <c r="C80" i="27"/>
  <c r="C81" i="27"/>
  <c r="C82" i="27"/>
  <c r="C83" i="27"/>
  <c r="C84" i="27"/>
  <c r="C85" i="27"/>
  <c r="C86" i="27"/>
  <c r="C87" i="27"/>
  <c r="C88" i="27"/>
  <c r="C89" i="27"/>
  <c r="C90" i="27"/>
  <c r="C91" i="27"/>
  <c r="C92" i="27"/>
  <c r="C93" i="27"/>
  <c r="C94" i="27"/>
  <c r="C95" i="27"/>
  <c r="C96" i="27"/>
  <c r="C97" i="27"/>
  <c r="C98" i="27"/>
  <c r="C99" i="27"/>
  <c r="C100" i="27"/>
  <c r="B19" i="26"/>
  <c r="B20" i="26"/>
  <c r="B21" i="26"/>
  <c r="B22" i="26"/>
  <c r="B23" i="26"/>
  <c r="B24" i="26"/>
  <c r="B25" i="26"/>
  <c r="B26" i="26"/>
  <c r="B27" i="26"/>
  <c r="B28" i="26"/>
  <c r="B29" i="26"/>
  <c r="B30" i="26"/>
  <c r="B31" i="26"/>
  <c r="B32" i="26"/>
  <c r="B33" i="26"/>
  <c r="B34" i="26"/>
  <c r="B35" i="26"/>
  <c r="B36" i="26"/>
  <c r="B37" i="26"/>
  <c r="B38" i="26"/>
  <c r="B39" i="26"/>
  <c r="B40" i="26"/>
  <c r="B41" i="26"/>
  <c r="B42" i="26"/>
  <c r="B43" i="26"/>
  <c r="B44" i="26"/>
  <c r="B45" i="26"/>
  <c r="B46" i="26"/>
  <c r="B47" i="26"/>
  <c r="B48" i="26"/>
  <c r="B49" i="26"/>
  <c r="B50" i="26"/>
  <c r="B51" i="26"/>
  <c r="B52" i="26"/>
  <c r="B53" i="26"/>
  <c r="B54" i="26"/>
  <c r="B55" i="26"/>
  <c r="B56" i="26"/>
  <c r="B57" i="26"/>
  <c r="B58" i="26"/>
  <c r="B59" i="26"/>
  <c r="B60" i="26"/>
  <c r="B61" i="26"/>
  <c r="B62" i="26"/>
  <c r="B63" i="26"/>
  <c r="B64" i="26"/>
  <c r="B65" i="26"/>
  <c r="B66" i="26"/>
  <c r="B67" i="26"/>
  <c r="B68" i="26"/>
  <c r="B69" i="26"/>
  <c r="B70" i="26"/>
  <c r="B71" i="26"/>
  <c r="B72" i="26"/>
  <c r="B73" i="26"/>
  <c r="B74" i="26"/>
  <c r="B75" i="26"/>
  <c r="B76" i="26"/>
  <c r="B77" i="26"/>
  <c r="B78" i="26"/>
  <c r="B79" i="26"/>
  <c r="B80" i="26"/>
  <c r="B81" i="26"/>
  <c r="B82" i="26"/>
  <c r="B83" i="26"/>
  <c r="B84" i="26"/>
  <c r="B85" i="26"/>
  <c r="B86" i="26"/>
  <c r="B87" i="26"/>
  <c r="B88" i="26"/>
  <c r="B89" i="26"/>
  <c r="B90" i="26"/>
  <c r="B91" i="26"/>
  <c r="B92" i="26"/>
  <c r="B93" i="26"/>
  <c r="B94" i="26"/>
  <c r="B95" i="26"/>
  <c r="B96" i="26"/>
  <c r="B97" i="26"/>
  <c r="B98" i="26"/>
  <c r="B99" i="26"/>
  <c r="B100" i="26"/>
  <c r="C19" i="26"/>
  <c r="C20" i="26"/>
  <c r="C21" i="26"/>
  <c r="C22" i="26"/>
  <c r="C23" i="26"/>
  <c r="C24" i="26"/>
  <c r="C25" i="26"/>
  <c r="C26" i="26"/>
  <c r="C27" i="26"/>
  <c r="C28" i="26"/>
  <c r="C29" i="26"/>
  <c r="C30" i="26"/>
  <c r="C31" i="26"/>
  <c r="C32" i="26"/>
  <c r="C33" i="26"/>
  <c r="C34" i="26"/>
  <c r="C35" i="26"/>
  <c r="C36" i="26"/>
  <c r="C37" i="26"/>
  <c r="C38" i="26"/>
  <c r="C39" i="26"/>
  <c r="C40" i="26"/>
  <c r="C41" i="26"/>
  <c r="C42" i="26"/>
  <c r="C43" i="26"/>
  <c r="C44" i="26"/>
  <c r="C45" i="26"/>
  <c r="C46" i="26"/>
  <c r="C47" i="26"/>
  <c r="C48" i="26"/>
  <c r="C49" i="26"/>
  <c r="C50" i="26"/>
  <c r="C51" i="26"/>
  <c r="C52" i="26"/>
  <c r="C53" i="26"/>
  <c r="C54" i="26"/>
  <c r="C55" i="26"/>
  <c r="C56" i="26"/>
  <c r="C57" i="26"/>
  <c r="C58" i="26"/>
  <c r="C59" i="26"/>
  <c r="C60" i="26"/>
  <c r="C61" i="26"/>
  <c r="C62" i="26"/>
  <c r="C63" i="26"/>
  <c r="C64" i="26"/>
  <c r="C65" i="26"/>
  <c r="C66" i="26"/>
  <c r="C67" i="26"/>
  <c r="C68" i="26"/>
  <c r="C69" i="26"/>
  <c r="C70" i="26"/>
  <c r="C71" i="26"/>
  <c r="C72" i="26"/>
  <c r="C73" i="26"/>
  <c r="C74" i="26"/>
  <c r="C75" i="26"/>
  <c r="C76" i="26"/>
  <c r="C77" i="26"/>
  <c r="C78" i="26"/>
  <c r="C79" i="26"/>
  <c r="C80" i="26"/>
  <c r="C81" i="26"/>
  <c r="C82" i="26"/>
  <c r="C83" i="26"/>
  <c r="C84" i="26"/>
  <c r="C85" i="26"/>
  <c r="C86" i="26"/>
  <c r="C87" i="26"/>
  <c r="C88" i="26"/>
  <c r="C89" i="26"/>
  <c r="C90" i="26"/>
  <c r="C91" i="26"/>
  <c r="C92" i="26"/>
  <c r="C93" i="26"/>
  <c r="C94" i="26"/>
  <c r="C95" i="26"/>
  <c r="C96" i="26"/>
  <c r="C97" i="26"/>
  <c r="C98" i="26"/>
  <c r="C99" i="26"/>
  <c r="C100" i="26"/>
  <c r="B19" i="19"/>
  <c r="B20" i="19"/>
  <c r="B21" i="19"/>
  <c r="B22" i="19"/>
  <c r="B23" i="19"/>
  <c r="B24" i="19"/>
  <c r="B25" i="19"/>
  <c r="B26" i="19"/>
  <c r="B27" i="19"/>
  <c r="B28" i="19"/>
  <c r="B29" i="19"/>
  <c r="B30" i="19"/>
  <c r="B31" i="19"/>
  <c r="B32" i="19"/>
  <c r="B33" i="19"/>
  <c r="B34" i="19"/>
  <c r="B35" i="19"/>
  <c r="B36" i="19"/>
  <c r="B37" i="19"/>
  <c r="B38" i="19"/>
  <c r="B39" i="19"/>
  <c r="B40" i="19"/>
  <c r="B41" i="19"/>
  <c r="B42" i="19"/>
  <c r="B43" i="19"/>
  <c r="B44" i="19"/>
  <c r="B45" i="19"/>
  <c r="B46" i="19"/>
  <c r="B47" i="19"/>
  <c r="B48" i="19"/>
  <c r="B49" i="19"/>
  <c r="B50" i="19"/>
  <c r="B51" i="19"/>
  <c r="B52" i="19"/>
  <c r="B53" i="19"/>
  <c r="B54" i="19"/>
  <c r="B55" i="19"/>
  <c r="B56" i="19"/>
  <c r="B57" i="19"/>
  <c r="B58" i="19"/>
  <c r="B59" i="19"/>
  <c r="B60" i="19"/>
  <c r="B61" i="19"/>
  <c r="B62" i="19"/>
  <c r="B63" i="19"/>
  <c r="B64" i="19"/>
  <c r="B65" i="19"/>
  <c r="B66" i="19"/>
  <c r="B67" i="19"/>
  <c r="B68" i="19"/>
  <c r="B69" i="19"/>
  <c r="B70" i="19"/>
  <c r="B71" i="19"/>
  <c r="B72" i="19"/>
  <c r="B73" i="19"/>
  <c r="B74" i="19"/>
  <c r="B75" i="19"/>
  <c r="B76" i="19"/>
  <c r="B77" i="19"/>
  <c r="B78" i="19"/>
  <c r="B79" i="19"/>
  <c r="B80" i="19"/>
  <c r="B81" i="19"/>
  <c r="B82" i="19"/>
  <c r="B83" i="19"/>
  <c r="B84" i="19"/>
  <c r="B85" i="19"/>
  <c r="B86" i="19"/>
  <c r="B87" i="19"/>
  <c r="B88" i="19"/>
  <c r="B89" i="19"/>
  <c r="B90" i="19"/>
  <c r="B91" i="19"/>
  <c r="B92" i="19"/>
  <c r="B93" i="19"/>
  <c r="B94" i="19"/>
  <c r="B95" i="19"/>
  <c r="B96" i="19"/>
  <c r="B97" i="19"/>
  <c r="B98" i="19"/>
  <c r="B99" i="19"/>
  <c r="B100" i="19"/>
  <c r="C19" i="19"/>
  <c r="C20" i="19"/>
  <c r="C21" i="19"/>
  <c r="C22" i="19"/>
  <c r="C23" i="19"/>
  <c r="C24" i="19"/>
  <c r="C25" i="19"/>
  <c r="C26" i="19"/>
  <c r="C27" i="19"/>
  <c r="C28" i="19"/>
  <c r="C29" i="19"/>
  <c r="C30" i="19"/>
  <c r="C31" i="19"/>
  <c r="C32" i="19"/>
  <c r="C33" i="19"/>
  <c r="C34" i="19"/>
  <c r="C35" i="19"/>
  <c r="C36" i="19"/>
  <c r="C37" i="19"/>
  <c r="C38" i="19"/>
  <c r="C39" i="19"/>
  <c r="C40" i="19"/>
  <c r="C41" i="19"/>
  <c r="C42" i="19"/>
  <c r="C43" i="19"/>
  <c r="C44" i="19"/>
  <c r="C45" i="19"/>
  <c r="C46" i="19"/>
  <c r="C47" i="19"/>
  <c r="C48" i="19"/>
  <c r="C49" i="19"/>
  <c r="C50" i="19"/>
  <c r="C51" i="19"/>
  <c r="C52" i="19"/>
  <c r="C53" i="19"/>
  <c r="C54" i="19"/>
  <c r="C55" i="19"/>
  <c r="C56" i="19"/>
  <c r="C57" i="19"/>
  <c r="C58" i="19"/>
  <c r="C59" i="19"/>
  <c r="C60" i="19"/>
  <c r="C61" i="19"/>
  <c r="C62" i="19"/>
  <c r="C63" i="19"/>
  <c r="C64" i="19"/>
  <c r="C65" i="19"/>
  <c r="C66" i="19"/>
  <c r="C67" i="19"/>
  <c r="C68" i="19"/>
  <c r="C69" i="19"/>
  <c r="C70" i="19"/>
  <c r="C71" i="19"/>
  <c r="C72" i="19"/>
  <c r="C73" i="19"/>
  <c r="C74" i="19"/>
  <c r="C75" i="19"/>
  <c r="C76" i="19"/>
  <c r="C77" i="19"/>
  <c r="C78" i="19"/>
  <c r="C79" i="19"/>
  <c r="C80" i="19"/>
  <c r="C81" i="19"/>
  <c r="C82" i="19"/>
  <c r="C83" i="19"/>
  <c r="C84" i="19"/>
  <c r="C85" i="19"/>
  <c r="C86" i="19"/>
  <c r="C87" i="19"/>
  <c r="C88" i="19"/>
  <c r="C89" i="19"/>
  <c r="C90" i="19"/>
  <c r="C91" i="19"/>
  <c r="C92" i="19"/>
  <c r="C93" i="19"/>
  <c r="C94" i="19"/>
  <c r="C95" i="19"/>
  <c r="C96" i="19"/>
  <c r="C97" i="19"/>
  <c r="C98" i="19"/>
  <c r="C99" i="19"/>
  <c r="C100" i="19"/>
  <c r="B19" i="25"/>
  <c r="B20" i="25"/>
  <c r="B21" i="25"/>
  <c r="B22" i="25"/>
  <c r="B23" i="25"/>
  <c r="B24" i="25"/>
  <c r="B25" i="25"/>
  <c r="B26" i="25"/>
  <c r="B27" i="25"/>
  <c r="B28" i="25"/>
  <c r="B29" i="25"/>
  <c r="B30" i="25"/>
  <c r="B31" i="25"/>
  <c r="B32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8" i="25"/>
  <c r="B49" i="25"/>
  <c r="B50" i="25"/>
  <c r="B51" i="25"/>
  <c r="B52" i="25"/>
  <c r="B53" i="25"/>
  <c r="B54" i="25"/>
  <c r="B55" i="25"/>
  <c r="B56" i="25"/>
  <c r="B57" i="25"/>
  <c r="B58" i="25"/>
  <c r="B59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3" i="25"/>
  <c r="B74" i="25"/>
  <c r="B75" i="25"/>
  <c r="B76" i="25"/>
  <c r="B77" i="25"/>
  <c r="B78" i="25"/>
  <c r="B79" i="25"/>
  <c r="B80" i="25"/>
  <c r="B81" i="25"/>
  <c r="B82" i="25"/>
  <c r="B83" i="25"/>
  <c r="B84" i="25"/>
  <c r="B85" i="25"/>
  <c r="B86" i="25"/>
  <c r="B87" i="25"/>
  <c r="B88" i="25"/>
  <c r="B89" i="25"/>
  <c r="B90" i="25"/>
  <c r="B91" i="25"/>
  <c r="B92" i="25"/>
  <c r="B93" i="25"/>
  <c r="B94" i="25"/>
  <c r="B95" i="25"/>
  <c r="B96" i="25"/>
  <c r="B97" i="25"/>
  <c r="B98" i="25"/>
  <c r="B99" i="25"/>
  <c r="B100" i="25"/>
  <c r="C19" i="25"/>
  <c r="C20" i="25"/>
  <c r="C21" i="25"/>
  <c r="C22" i="25"/>
  <c r="C23" i="25"/>
  <c r="C24" i="25"/>
  <c r="C25" i="25"/>
  <c r="C26" i="25"/>
  <c r="C27" i="25"/>
  <c r="C28" i="25"/>
  <c r="C29" i="25"/>
  <c r="C30" i="25"/>
  <c r="C31" i="25"/>
  <c r="C32" i="25"/>
  <c r="C33" i="25"/>
  <c r="C34" i="25"/>
  <c r="C35" i="25"/>
  <c r="C36" i="25"/>
  <c r="C37" i="25"/>
  <c r="C38" i="25"/>
  <c r="C39" i="25"/>
  <c r="C40" i="25"/>
  <c r="C41" i="25"/>
  <c r="C42" i="25"/>
  <c r="C43" i="25"/>
  <c r="C44" i="25"/>
  <c r="C45" i="25"/>
  <c r="C46" i="25"/>
  <c r="C47" i="25"/>
  <c r="C48" i="25"/>
  <c r="C49" i="25"/>
  <c r="C50" i="25"/>
  <c r="C51" i="25"/>
  <c r="C52" i="25"/>
  <c r="C53" i="25"/>
  <c r="C54" i="25"/>
  <c r="C55" i="25"/>
  <c r="C56" i="25"/>
  <c r="C57" i="25"/>
  <c r="C58" i="25"/>
  <c r="C59" i="25"/>
  <c r="C60" i="25"/>
  <c r="C61" i="25"/>
  <c r="C62" i="25"/>
  <c r="C63" i="25"/>
  <c r="C64" i="25"/>
  <c r="C65" i="25"/>
  <c r="C66" i="25"/>
  <c r="C67" i="25"/>
  <c r="C68" i="25"/>
  <c r="C69" i="25"/>
  <c r="C70" i="25"/>
  <c r="C71" i="25"/>
  <c r="C72" i="25"/>
  <c r="C73" i="25"/>
  <c r="C74" i="25"/>
  <c r="C75" i="25"/>
  <c r="C76" i="25"/>
  <c r="C77" i="25"/>
  <c r="C78" i="25"/>
  <c r="C79" i="25"/>
  <c r="C80" i="25"/>
  <c r="C81" i="25"/>
  <c r="C82" i="25"/>
  <c r="C83" i="25"/>
  <c r="C84" i="25"/>
  <c r="C85" i="25"/>
  <c r="C86" i="25"/>
  <c r="C87" i="25"/>
  <c r="C88" i="25"/>
  <c r="C89" i="25"/>
  <c r="C90" i="25"/>
  <c r="C91" i="25"/>
  <c r="C92" i="25"/>
  <c r="C93" i="25"/>
  <c r="C94" i="25"/>
  <c r="C95" i="25"/>
  <c r="C96" i="25"/>
  <c r="C97" i="25"/>
  <c r="C98" i="25"/>
  <c r="C99" i="25"/>
  <c r="C100" i="25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33" i="24"/>
  <c r="C34" i="24"/>
  <c r="C35" i="24"/>
  <c r="C36" i="24"/>
  <c r="C37" i="24"/>
  <c r="C38" i="24"/>
  <c r="C39" i="24"/>
  <c r="C40" i="24"/>
  <c r="C41" i="24"/>
  <c r="C42" i="24"/>
  <c r="C43" i="24"/>
  <c r="C44" i="24"/>
  <c r="C45" i="24"/>
  <c r="C46" i="24"/>
  <c r="C47" i="24"/>
  <c r="C48" i="24"/>
  <c r="C49" i="24"/>
  <c r="C50" i="24"/>
  <c r="C51" i="24"/>
  <c r="C52" i="24"/>
  <c r="C53" i="24"/>
  <c r="C54" i="24"/>
  <c r="C55" i="24"/>
  <c r="C56" i="24"/>
  <c r="C57" i="24"/>
  <c r="C58" i="24"/>
  <c r="C59" i="24"/>
  <c r="C60" i="24"/>
  <c r="C61" i="24"/>
  <c r="C62" i="24"/>
  <c r="C63" i="24"/>
  <c r="C64" i="24"/>
  <c r="C65" i="24"/>
  <c r="C66" i="24"/>
  <c r="C67" i="24"/>
  <c r="C68" i="24"/>
  <c r="C69" i="24"/>
  <c r="C70" i="24"/>
  <c r="C71" i="24"/>
  <c r="C72" i="24"/>
  <c r="C73" i="24"/>
  <c r="C74" i="24"/>
  <c r="C75" i="24"/>
  <c r="C76" i="24"/>
  <c r="C77" i="24"/>
  <c r="C78" i="24"/>
  <c r="C79" i="24"/>
  <c r="C80" i="24"/>
  <c r="C81" i="24"/>
  <c r="C82" i="24"/>
  <c r="C83" i="24"/>
  <c r="C84" i="24"/>
  <c r="C85" i="24"/>
  <c r="C86" i="24"/>
  <c r="C87" i="24"/>
  <c r="C88" i="24"/>
  <c r="C89" i="24"/>
  <c r="C90" i="24"/>
  <c r="C91" i="24"/>
  <c r="C92" i="24"/>
  <c r="C93" i="24"/>
  <c r="C94" i="24"/>
  <c r="C95" i="24"/>
  <c r="C96" i="24"/>
  <c r="C97" i="24"/>
  <c r="C98" i="24"/>
  <c r="C99" i="24"/>
  <c r="C100" i="24"/>
  <c r="D8" i="19"/>
  <c r="D8" i="26"/>
  <c r="E21" i="4"/>
  <c r="E8" i="30"/>
  <c r="J8" i="30"/>
  <c r="K8" i="30"/>
  <c r="L8" i="30"/>
  <c r="P8" i="30"/>
  <c r="Q8" i="30"/>
  <c r="P8" i="28"/>
  <c r="N8" i="28"/>
  <c r="L8" i="28"/>
  <c r="K8" i="28"/>
  <c r="J8" i="28"/>
  <c r="I8" i="28"/>
  <c r="E8" i="28"/>
  <c r="D8" i="28"/>
  <c r="Q8" i="27"/>
  <c r="L8" i="27"/>
  <c r="E8" i="27"/>
  <c r="Q8" i="26"/>
  <c r="P8" i="26"/>
  <c r="K8" i="26"/>
  <c r="J8" i="26"/>
  <c r="I8" i="26"/>
  <c r="H8" i="26"/>
  <c r="E8" i="26"/>
  <c r="R8" i="19"/>
  <c r="P8" i="19"/>
  <c r="L8" i="19"/>
  <c r="K8" i="19"/>
  <c r="G8" i="19"/>
  <c r="E18" i="4"/>
  <c r="E19" i="4"/>
  <c r="E20" i="4"/>
  <c r="N8" i="25"/>
  <c r="N8" i="30" s="1"/>
  <c r="O8" i="25"/>
  <c r="O8" i="27" s="1"/>
  <c r="P8" i="25"/>
  <c r="P8" i="27" s="1"/>
  <c r="Q8" i="25"/>
  <c r="Q8" i="19" s="1"/>
  <c r="R8" i="25"/>
  <c r="R8" i="26" s="1"/>
  <c r="N8" i="24"/>
  <c r="O8" i="24"/>
  <c r="P8" i="24"/>
  <c r="Q8" i="24"/>
  <c r="R8" i="24"/>
  <c r="R7" i="3"/>
  <c r="R11" i="3"/>
  <c r="R20" i="3"/>
  <c r="R33" i="3"/>
  <c r="N7" i="3"/>
  <c r="O7" i="3"/>
  <c r="P7" i="3"/>
  <c r="Q7" i="3"/>
  <c r="N11" i="3"/>
  <c r="O11" i="3"/>
  <c r="P11" i="3"/>
  <c r="Q11" i="3"/>
  <c r="N20" i="3"/>
  <c r="O20" i="3"/>
  <c r="P20" i="3"/>
  <c r="Q20" i="3"/>
  <c r="N33" i="3"/>
  <c r="O33" i="3"/>
  <c r="P33" i="3"/>
  <c r="Q33" i="3"/>
  <c r="J10" i="2"/>
  <c r="K10" i="2"/>
  <c r="L10" i="2"/>
  <c r="M10" i="2"/>
  <c r="N10" i="2"/>
  <c r="O10" i="2"/>
  <c r="P10" i="2"/>
  <c r="Q10" i="2"/>
  <c r="R10" i="2"/>
  <c r="J12" i="2"/>
  <c r="K12" i="2"/>
  <c r="L12" i="2"/>
  <c r="M12" i="2"/>
  <c r="N12" i="2"/>
  <c r="O12" i="2"/>
  <c r="P12" i="2"/>
  <c r="Q12" i="2"/>
  <c r="R12" i="2"/>
  <c r="J14" i="2"/>
  <c r="K14" i="2"/>
  <c r="L14" i="2"/>
  <c r="M14" i="2"/>
  <c r="M15" i="2" s="1"/>
  <c r="M19" i="2" s="1"/>
  <c r="N14" i="2"/>
  <c r="O14" i="2"/>
  <c r="P14" i="2"/>
  <c r="Q14" i="2"/>
  <c r="R14" i="2"/>
  <c r="J29" i="2"/>
  <c r="K29" i="2"/>
  <c r="L29" i="2"/>
  <c r="M29" i="2"/>
  <c r="N29" i="2"/>
  <c r="O29" i="2"/>
  <c r="P29" i="2"/>
  <c r="Q29" i="2"/>
  <c r="R29" i="2"/>
  <c r="J10" i="1"/>
  <c r="K10" i="1"/>
  <c r="K14" i="1" s="1"/>
  <c r="L10" i="1"/>
  <c r="L14" i="1" s="1"/>
  <c r="M10" i="1"/>
  <c r="N10" i="1"/>
  <c r="O10" i="1"/>
  <c r="P10" i="1"/>
  <c r="Q10" i="1"/>
  <c r="R10" i="1"/>
  <c r="J13" i="1"/>
  <c r="K13" i="1"/>
  <c r="L13" i="1"/>
  <c r="M13" i="1"/>
  <c r="N13" i="1"/>
  <c r="N14" i="1" s="1"/>
  <c r="O13" i="1"/>
  <c r="O14" i="1" s="1"/>
  <c r="P13" i="1"/>
  <c r="P14" i="1" s="1"/>
  <c r="Q13" i="1"/>
  <c r="R13" i="1"/>
  <c r="J21" i="1"/>
  <c r="K21" i="1"/>
  <c r="L21" i="1"/>
  <c r="M21" i="1"/>
  <c r="N21" i="1"/>
  <c r="O21" i="1"/>
  <c r="P21" i="1"/>
  <c r="Q21" i="1"/>
  <c r="R21" i="1"/>
  <c r="R6" i="28"/>
  <c r="R6" i="27"/>
  <c r="R6" i="30"/>
  <c r="Q6" i="26"/>
  <c r="Q6" i="28"/>
  <c r="Q6" i="27"/>
  <c r="Q6" i="30"/>
  <c r="L6" i="26"/>
  <c r="M6" i="26"/>
  <c r="N6" i="26"/>
  <c r="O6" i="26"/>
  <c r="P6" i="26"/>
  <c r="L6" i="28"/>
  <c r="M6" i="28"/>
  <c r="N6" i="28"/>
  <c r="O6" i="28"/>
  <c r="P6" i="28"/>
  <c r="L6" i="27"/>
  <c r="M6" i="27"/>
  <c r="N6" i="27"/>
  <c r="O6" i="27"/>
  <c r="P6" i="27"/>
  <c r="L6" i="30"/>
  <c r="M6" i="30"/>
  <c r="N6" i="30"/>
  <c r="O6" i="30"/>
  <c r="P6" i="30"/>
  <c r="C18" i="30"/>
  <c r="B18" i="30"/>
  <c r="C17" i="30"/>
  <c r="B17" i="30"/>
  <c r="C16" i="30"/>
  <c r="B16" i="30"/>
  <c r="C18" i="28"/>
  <c r="B18" i="28"/>
  <c r="C17" i="28"/>
  <c r="B17" i="28"/>
  <c r="C16" i="28"/>
  <c r="B16" i="28"/>
  <c r="C18" i="27"/>
  <c r="B18" i="27"/>
  <c r="C17" i="27"/>
  <c r="B17" i="27"/>
  <c r="C16" i="27"/>
  <c r="B16" i="27"/>
  <c r="C18" i="26"/>
  <c r="B18" i="26"/>
  <c r="C17" i="26"/>
  <c r="B17" i="26"/>
  <c r="C16" i="26"/>
  <c r="B16" i="26"/>
  <c r="C18" i="25"/>
  <c r="B18" i="25"/>
  <c r="C17" i="25"/>
  <c r="B17" i="25"/>
  <c r="C16" i="25"/>
  <c r="B16" i="25"/>
  <c r="M8" i="25"/>
  <c r="M8" i="30" s="1"/>
  <c r="L8" i="25"/>
  <c r="L8" i="26" s="1"/>
  <c r="K8" i="25"/>
  <c r="K8" i="27" s="1"/>
  <c r="J8" i="25"/>
  <c r="J8" i="19" s="1"/>
  <c r="I8" i="25"/>
  <c r="I8" i="19" s="1"/>
  <c r="H8" i="25"/>
  <c r="H8" i="19" s="1"/>
  <c r="G8" i="25"/>
  <c r="G8" i="26" s="1"/>
  <c r="F8" i="25"/>
  <c r="F8" i="26" s="1"/>
  <c r="E8" i="25"/>
  <c r="E8" i="19" s="1"/>
  <c r="D8" i="25"/>
  <c r="D8" i="27" s="1"/>
  <c r="M8" i="24"/>
  <c r="L8" i="24"/>
  <c r="K8" i="24"/>
  <c r="J8" i="24"/>
  <c r="I8" i="24"/>
  <c r="H8" i="24"/>
  <c r="G8" i="24"/>
  <c r="F8" i="24"/>
  <c r="E8" i="24"/>
  <c r="D8" i="24"/>
  <c r="I47" i="10" l="1"/>
  <c r="I58" i="10" s="1"/>
  <c r="I62" i="10" s="1"/>
  <c r="I64" i="10" s="1"/>
  <c r="L70" i="10"/>
  <c r="F70" i="10"/>
  <c r="K70" i="10"/>
  <c r="I70" i="10"/>
  <c r="K47" i="10"/>
  <c r="K58" i="10" s="1"/>
  <c r="K62" i="10" s="1"/>
  <c r="N47" i="10"/>
  <c r="N58" i="10" s="1"/>
  <c r="N63" i="10" s="1"/>
  <c r="P47" i="10"/>
  <c r="P58" i="10" s="1"/>
  <c r="G47" i="10"/>
  <c r="G58" i="10" s="1"/>
  <c r="G62" i="10" s="1"/>
  <c r="G64" i="10" s="1"/>
  <c r="M47" i="10"/>
  <c r="M58" i="10" s="1"/>
  <c r="M62" i="10" s="1"/>
  <c r="M64" i="10" s="1"/>
  <c r="K64" i="10"/>
  <c r="F47" i="10"/>
  <c r="F58" i="10" s="1"/>
  <c r="F62" i="10" s="1"/>
  <c r="F64" i="10" s="1"/>
  <c r="J47" i="10"/>
  <c r="J58" i="10" s="1"/>
  <c r="J62" i="10" s="1"/>
  <c r="J64" i="10" s="1"/>
  <c r="O63" i="10"/>
  <c r="O62" i="10"/>
  <c r="O64" i="10" s="1"/>
  <c r="H62" i="10"/>
  <c r="H64" i="10" s="1"/>
  <c r="H63" i="10"/>
  <c r="H65" i="10" s="1"/>
  <c r="P63" i="10"/>
  <c r="P62" i="10"/>
  <c r="P64" i="10" s="1"/>
  <c r="U62" i="10"/>
  <c r="U64" i="10" s="1"/>
  <c r="U63" i="10"/>
  <c r="U65" i="10" s="1"/>
  <c r="Q62" i="10"/>
  <c r="Q64" i="10" s="1"/>
  <c r="Q63" i="10"/>
  <c r="Q65" i="10" s="1"/>
  <c r="R62" i="10"/>
  <c r="R64" i="10" s="1"/>
  <c r="R63" i="10"/>
  <c r="S62" i="10"/>
  <c r="S64" i="10" s="1"/>
  <c r="S63" i="10"/>
  <c r="S65" i="10" s="1"/>
  <c r="T62" i="10"/>
  <c r="T64" i="10" s="1"/>
  <c r="T63" i="10"/>
  <c r="L62" i="10"/>
  <c r="L64" i="10" s="1"/>
  <c r="L63" i="10"/>
  <c r="R6" i="26"/>
  <c r="L15" i="2"/>
  <c r="L19" i="2" s="1"/>
  <c r="L24" i="2" s="1"/>
  <c r="L30" i="2" s="1"/>
  <c r="R14" i="1"/>
  <c r="R16" i="1" s="1"/>
  <c r="Q14" i="1"/>
  <c r="J14" i="1"/>
  <c r="J16" i="1" s="1"/>
  <c r="M14" i="1"/>
  <c r="M16" i="1" s="1"/>
  <c r="R8" i="27"/>
  <c r="O8" i="28"/>
  <c r="G8" i="27"/>
  <c r="N8" i="19"/>
  <c r="I8" i="30"/>
  <c r="O8" i="19"/>
  <c r="I8" i="27"/>
  <c r="F8" i="28"/>
  <c r="R8" i="28"/>
  <c r="H8" i="30"/>
  <c r="F8" i="27"/>
  <c r="M8" i="19"/>
  <c r="M8" i="26"/>
  <c r="J8" i="27"/>
  <c r="G8" i="28"/>
  <c r="D8" i="30"/>
  <c r="G8" i="30"/>
  <c r="H8" i="27"/>
  <c r="Q8" i="28"/>
  <c r="N8" i="26"/>
  <c r="H8" i="28"/>
  <c r="R8" i="30"/>
  <c r="F8" i="30"/>
  <c r="O8" i="26"/>
  <c r="F8" i="19"/>
  <c r="M8" i="27"/>
  <c r="O8" i="30"/>
  <c r="N8" i="27"/>
  <c r="M8" i="28"/>
  <c r="N5" i="3"/>
  <c r="O5" i="3"/>
  <c r="O19" i="3"/>
  <c r="O66" i="3" s="1"/>
  <c r="N19" i="3"/>
  <c r="Q5" i="3"/>
  <c r="R5" i="3"/>
  <c r="P5" i="3"/>
  <c r="R19" i="3"/>
  <c r="O67" i="3"/>
  <c r="N67" i="3"/>
  <c r="N66" i="3"/>
  <c r="Q19" i="3"/>
  <c r="P19" i="3"/>
  <c r="K15" i="2"/>
  <c r="K19" i="2" s="1"/>
  <c r="J15" i="2"/>
  <c r="J19" i="2" s="1"/>
  <c r="N15" i="2"/>
  <c r="N19" i="2" s="1"/>
  <c r="N24" i="2" s="1"/>
  <c r="N30" i="2" s="1"/>
  <c r="K24" i="2"/>
  <c r="K30" i="2" s="1"/>
  <c r="J24" i="2"/>
  <c r="J30" i="2" s="1"/>
  <c r="M24" i="2"/>
  <c r="M30" i="2" s="1"/>
  <c r="R15" i="2"/>
  <c r="R19" i="2" s="1"/>
  <c r="R24" i="2" s="1"/>
  <c r="R30" i="2" s="1"/>
  <c r="Q15" i="2"/>
  <c r="Q19" i="2" s="1"/>
  <c r="Q24" i="2" s="1"/>
  <c r="Q30" i="2" s="1"/>
  <c r="P15" i="2"/>
  <c r="P19" i="2" s="1"/>
  <c r="O15" i="2"/>
  <c r="O19" i="2" s="1"/>
  <c r="O24" i="2" s="1"/>
  <c r="O30" i="2" s="1"/>
  <c r="P24" i="2"/>
  <c r="P30" i="2" s="1"/>
  <c r="O16" i="1"/>
  <c r="L16" i="1"/>
  <c r="N16" i="1"/>
  <c r="K16" i="1"/>
  <c r="R18" i="1"/>
  <c r="R22" i="1" s="1"/>
  <c r="Q16" i="1"/>
  <c r="P16" i="1"/>
  <c r="C18" i="24"/>
  <c r="B18" i="24"/>
  <c r="C17" i="24"/>
  <c r="B17" i="24"/>
  <c r="C16" i="24"/>
  <c r="B16" i="24"/>
  <c r="M6" i="19"/>
  <c r="B16" i="19"/>
  <c r="B17" i="19"/>
  <c r="B18" i="19"/>
  <c r="C17" i="19"/>
  <c r="C18" i="19"/>
  <c r="E6" i="28"/>
  <c r="F6" i="28"/>
  <c r="G6" i="28"/>
  <c r="H6" i="28"/>
  <c r="I6" i="28"/>
  <c r="J6" i="28"/>
  <c r="K6" i="28"/>
  <c r="E6" i="26"/>
  <c r="F6" i="26"/>
  <c r="G6" i="26"/>
  <c r="H6" i="26"/>
  <c r="I6" i="26"/>
  <c r="J6" i="26"/>
  <c r="K6" i="26"/>
  <c r="E6" i="27"/>
  <c r="F6" i="27"/>
  <c r="G6" i="27"/>
  <c r="H6" i="27"/>
  <c r="I6" i="27"/>
  <c r="J6" i="27"/>
  <c r="K6" i="27"/>
  <c r="D6" i="27"/>
  <c r="I63" i="10" l="1"/>
  <c r="I65" i="10" s="1"/>
  <c r="F63" i="10"/>
  <c r="F65" i="10" s="1"/>
  <c r="M63" i="10"/>
  <c r="M65" i="10" s="1"/>
  <c r="O65" i="10"/>
  <c r="K63" i="10"/>
  <c r="K65" i="10" s="1"/>
  <c r="P65" i="10"/>
  <c r="N62" i="10"/>
  <c r="N64" i="10" s="1"/>
  <c r="J63" i="10"/>
  <c r="J65" i="10" s="1"/>
  <c r="G63" i="10"/>
  <c r="L65" i="10"/>
  <c r="R65" i="10"/>
  <c r="T65" i="10"/>
  <c r="N65" i="10"/>
  <c r="R6" i="25"/>
  <c r="Q6" i="24"/>
  <c r="P6" i="24"/>
  <c r="R6" i="24"/>
  <c r="P67" i="3"/>
  <c r="P66" i="3"/>
  <c r="Q67" i="3"/>
  <c r="R67" i="3"/>
  <c r="R66" i="3"/>
  <c r="Q66" i="3"/>
  <c r="M18" i="1"/>
  <c r="M22" i="1" s="1"/>
  <c r="P18" i="1"/>
  <c r="P22" i="1" s="1"/>
  <c r="K18" i="1"/>
  <c r="K22" i="1" s="1"/>
  <c r="Q18" i="1"/>
  <c r="Q22" i="1" s="1"/>
  <c r="J18" i="1"/>
  <c r="J22" i="1" s="1"/>
  <c r="N18" i="1"/>
  <c r="N22" i="1" s="1"/>
  <c r="L18" i="1"/>
  <c r="L22" i="1" s="1"/>
  <c r="O18" i="1"/>
  <c r="O22" i="1" s="1"/>
  <c r="M6" i="25"/>
  <c r="G15" i="4"/>
  <c r="G65" i="10" l="1"/>
  <c r="Q6" i="25"/>
  <c r="O6" i="25"/>
  <c r="N6" i="24"/>
  <c r="N6" i="25"/>
  <c r="L6" i="24"/>
  <c r="P6" i="25"/>
  <c r="L6" i="19"/>
  <c r="C16" i="19"/>
  <c r="D6" i="26"/>
  <c r="D6" i="28"/>
  <c r="I6" i="19"/>
  <c r="H6" i="19"/>
  <c r="F6" i="19"/>
  <c r="E6" i="19"/>
  <c r="D6" i="19"/>
  <c r="K6" i="30"/>
  <c r="J6" i="30"/>
  <c r="I6" i="30"/>
  <c r="H6" i="30"/>
  <c r="G6" i="30"/>
  <c r="F6" i="30"/>
  <c r="E6" i="30"/>
  <c r="D6" i="30"/>
  <c r="O6" i="24" l="1"/>
  <c r="M6" i="24"/>
  <c r="G6" i="19"/>
  <c r="J6" i="19"/>
  <c r="K6" i="19"/>
  <c r="D3" i="26" l="1"/>
  <c r="D13" i="26" s="1"/>
  <c r="D3" i="30"/>
  <c r="D13" i="30" s="1"/>
  <c r="D3" i="27"/>
  <c r="D13" i="27" s="1"/>
  <c r="D3" i="25"/>
  <c r="D13" i="25" s="1"/>
  <c r="D3" i="28"/>
  <c r="D13" i="28" s="1"/>
  <c r="D3" i="24"/>
  <c r="D13" i="24" s="1"/>
  <c r="D3" i="19"/>
  <c r="D13" i="19" s="1"/>
  <c r="E3" i="28" l="1"/>
  <c r="E13" i="28" s="1"/>
  <c r="E3" i="30"/>
  <c r="E13" i="30" s="1"/>
  <c r="E3" i="27"/>
  <c r="E13" i="27" s="1"/>
  <c r="E3" i="24"/>
  <c r="E13" i="24" s="1"/>
  <c r="E3" i="25"/>
  <c r="E13" i="25" s="1"/>
  <c r="E3" i="19"/>
  <c r="E13" i="19" s="1"/>
  <c r="E3" i="26"/>
  <c r="E13" i="26" s="1"/>
  <c r="F3" i="24" l="1"/>
  <c r="F13" i="24" s="1"/>
  <c r="F3" i="27"/>
  <c r="F13" i="27" s="1"/>
  <c r="F3" i="28"/>
  <c r="F13" i="28" s="1"/>
  <c r="F3" i="19"/>
  <c r="F13" i="19" s="1"/>
  <c r="F3" i="26"/>
  <c r="F13" i="26" s="1"/>
  <c r="F3" i="30"/>
  <c r="F13" i="30" s="1"/>
  <c r="F3" i="25"/>
  <c r="F13" i="25" s="1"/>
  <c r="G3" i="19" l="1"/>
  <c r="G13" i="19" s="1"/>
  <c r="G3" i="30"/>
  <c r="G13" i="30" s="1"/>
  <c r="G3" i="27"/>
  <c r="G13" i="27" s="1"/>
  <c r="G3" i="25"/>
  <c r="G13" i="25" s="1"/>
  <c r="G3" i="28"/>
  <c r="G13" i="28" s="1"/>
  <c r="G3" i="26"/>
  <c r="G13" i="26" s="1"/>
  <c r="G3" i="24"/>
  <c r="G13" i="24" s="1"/>
  <c r="H3" i="30" l="1"/>
  <c r="H13" i="30" s="1"/>
  <c r="H3" i="26"/>
  <c r="H13" i="26" s="1"/>
  <c r="H3" i="27"/>
  <c r="H13" i="27" s="1"/>
  <c r="H3" i="24"/>
  <c r="H13" i="24" s="1"/>
  <c r="H3" i="28"/>
  <c r="H13" i="28" s="1"/>
  <c r="H3" i="25"/>
  <c r="H13" i="25" s="1"/>
  <c r="H3" i="19"/>
  <c r="H13" i="19" s="1"/>
  <c r="I3" i="26" l="1"/>
  <c r="I13" i="26" s="1"/>
  <c r="I3" i="27"/>
  <c r="I13" i="27" s="1"/>
  <c r="I3" i="25"/>
  <c r="I13" i="25" s="1"/>
  <c r="I3" i="28"/>
  <c r="I13" i="28" s="1"/>
  <c r="I3" i="30"/>
  <c r="I13" i="30" s="1"/>
  <c r="I3" i="24"/>
  <c r="I13" i="24" s="1"/>
  <c r="I3" i="19"/>
  <c r="I13" i="19" s="1"/>
  <c r="J3" i="30" l="1"/>
  <c r="J13" i="30" s="1"/>
  <c r="J3" i="27"/>
  <c r="J13" i="27" s="1"/>
  <c r="J3" i="24"/>
  <c r="J13" i="24" s="1"/>
  <c r="J3" i="25"/>
  <c r="J13" i="25" s="1"/>
  <c r="J3" i="28"/>
  <c r="J13" i="28" s="1"/>
  <c r="J3" i="19"/>
  <c r="J13" i="19" s="1"/>
  <c r="J3" i="26"/>
  <c r="J13" i="26" s="1"/>
  <c r="L3" i="27" l="1"/>
  <c r="L13" i="27" s="1"/>
  <c r="L3" i="28"/>
  <c r="L13" i="28" s="1"/>
  <c r="L3" i="25"/>
  <c r="L13" i="25" s="1"/>
  <c r="L3" i="26"/>
  <c r="L13" i="26" s="1"/>
  <c r="L3" i="19"/>
  <c r="L13" i="19" s="1"/>
  <c r="L3" i="24"/>
  <c r="L13" i="24" s="1"/>
  <c r="L3" i="30"/>
  <c r="L13" i="30" s="1"/>
  <c r="K3" i="30"/>
  <c r="K13" i="30" s="1"/>
  <c r="K3" i="19"/>
  <c r="K13" i="19" s="1"/>
  <c r="K3" i="24"/>
  <c r="K13" i="24" s="1"/>
  <c r="K3" i="27"/>
  <c r="K13" i="27" s="1"/>
  <c r="K3" i="25"/>
  <c r="K13" i="25" s="1"/>
  <c r="K3" i="28"/>
  <c r="K13" i="28" s="1"/>
  <c r="K3" i="26"/>
  <c r="K13" i="26" s="1"/>
  <c r="M3" i="24" l="1"/>
  <c r="M13" i="24" s="1"/>
  <c r="M3" i="19"/>
  <c r="M13" i="19" s="1"/>
  <c r="M3" i="27"/>
  <c r="M13" i="27" s="1"/>
  <c r="M3" i="28"/>
  <c r="M13" i="28" s="1"/>
  <c r="M3" i="30"/>
  <c r="M13" i="30" s="1"/>
  <c r="M3" i="25"/>
  <c r="M13" i="25" s="1"/>
  <c r="M3" i="26"/>
  <c r="M13" i="26" s="1"/>
  <c r="D33" i="3"/>
  <c r="D4" i="3"/>
  <c r="D3" i="2"/>
  <c r="D3" i="1"/>
  <c r="M33" i="3"/>
  <c r="L33" i="3"/>
  <c r="K33" i="3"/>
  <c r="J33" i="3"/>
  <c r="I33" i="3"/>
  <c r="H33" i="3"/>
  <c r="G33" i="3"/>
  <c r="F33" i="3"/>
  <c r="E33" i="3"/>
  <c r="M20" i="3"/>
  <c r="L20" i="3"/>
  <c r="K20" i="3"/>
  <c r="J20" i="3"/>
  <c r="I20" i="3"/>
  <c r="H20" i="3"/>
  <c r="G20" i="3"/>
  <c r="F20" i="3"/>
  <c r="E20" i="3"/>
  <c r="D20" i="3"/>
  <c r="M11" i="3"/>
  <c r="L11" i="3"/>
  <c r="K11" i="3"/>
  <c r="J11" i="3"/>
  <c r="I11" i="3"/>
  <c r="H11" i="3"/>
  <c r="G11" i="3"/>
  <c r="F11" i="3"/>
  <c r="E11" i="3"/>
  <c r="D11" i="3"/>
  <c r="M7" i="3"/>
  <c r="L7" i="3"/>
  <c r="K7" i="3"/>
  <c r="J7" i="3"/>
  <c r="I7" i="3"/>
  <c r="H7" i="3"/>
  <c r="G7" i="3"/>
  <c r="F7" i="3"/>
  <c r="E7" i="3"/>
  <c r="D7" i="3"/>
  <c r="E21" i="1"/>
  <c r="F21" i="1"/>
  <c r="G21" i="1"/>
  <c r="H21" i="1"/>
  <c r="I21" i="1"/>
  <c r="D21" i="1"/>
  <c r="I13" i="1"/>
  <c r="H13" i="1"/>
  <c r="G13" i="1"/>
  <c r="F13" i="1"/>
  <c r="E13" i="1"/>
  <c r="D13" i="1"/>
  <c r="I29" i="2"/>
  <c r="H29" i="2"/>
  <c r="G29" i="2"/>
  <c r="F29" i="2"/>
  <c r="E29" i="2"/>
  <c r="D29" i="2"/>
  <c r="I14" i="2"/>
  <c r="H14" i="2"/>
  <c r="G14" i="2"/>
  <c r="F14" i="2"/>
  <c r="E14" i="2"/>
  <c r="D14" i="2"/>
  <c r="I12" i="2"/>
  <c r="H12" i="2"/>
  <c r="G12" i="2"/>
  <c r="F12" i="2"/>
  <c r="E12" i="2"/>
  <c r="D12" i="2"/>
  <c r="I10" i="2"/>
  <c r="H10" i="2"/>
  <c r="G10" i="2"/>
  <c r="F10" i="2"/>
  <c r="E10" i="2"/>
  <c r="D10" i="2"/>
  <c r="N3" i="28" l="1"/>
  <c r="N13" i="28" s="1"/>
  <c r="N3" i="30"/>
  <c r="N13" i="30" s="1"/>
  <c r="N3" i="25"/>
  <c r="N13" i="25" s="1"/>
  <c r="N3" i="27"/>
  <c r="N13" i="27" s="1"/>
  <c r="N3" i="26"/>
  <c r="N13" i="26" s="1"/>
  <c r="N3" i="24"/>
  <c r="N13" i="24" s="1"/>
  <c r="N3" i="19"/>
  <c r="N13" i="19" s="1"/>
  <c r="F19" i="3"/>
  <c r="G19" i="3"/>
  <c r="H19" i="3"/>
  <c r="E3" i="1"/>
  <c r="E3" i="2"/>
  <c r="E4" i="3"/>
  <c r="J19" i="3"/>
  <c r="L19" i="3"/>
  <c r="M19" i="3"/>
  <c r="K19" i="3"/>
  <c r="E19" i="3"/>
  <c r="I19" i="3"/>
  <c r="E15" i="2"/>
  <c r="E19" i="2" s="1"/>
  <c r="D19" i="3"/>
  <c r="D15" i="2"/>
  <c r="D19" i="2" s="1"/>
  <c r="E5" i="3"/>
  <c r="J5" i="3"/>
  <c r="D5" i="3"/>
  <c r="K5" i="3"/>
  <c r="L5" i="3"/>
  <c r="M5" i="3"/>
  <c r="H5" i="3"/>
  <c r="I5" i="3"/>
  <c r="G5" i="3"/>
  <c r="G67" i="3" s="1"/>
  <c r="F5" i="3"/>
  <c r="F67" i="3" s="1"/>
  <c r="H15" i="2"/>
  <c r="H19" i="2" s="1"/>
  <c r="I15" i="2"/>
  <c r="I19" i="2" s="1"/>
  <c r="F15" i="2"/>
  <c r="F19" i="2" s="1"/>
  <c r="G15" i="2"/>
  <c r="G19" i="2" s="1"/>
  <c r="H67" i="3" l="1"/>
  <c r="E67" i="3"/>
  <c r="O3" i="26"/>
  <c r="O13" i="26" s="1"/>
  <c r="O3" i="24"/>
  <c r="O13" i="24" s="1"/>
  <c r="O3" i="27"/>
  <c r="O13" i="27" s="1"/>
  <c r="O3" i="28"/>
  <c r="O13" i="28" s="1"/>
  <c r="O3" i="30"/>
  <c r="O13" i="30" s="1"/>
  <c r="O3" i="25"/>
  <c r="O13" i="25" s="1"/>
  <c r="O3" i="19"/>
  <c r="O13" i="19" s="1"/>
  <c r="M67" i="3"/>
  <c r="L67" i="3"/>
  <c r="D67" i="3"/>
  <c r="J67" i="3"/>
  <c r="I67" i="3"/>
  <c r="E24" i="2"/>
  <c r="E30" i="2" s="1"/>
  <c r="F3" i="1"/>
  <c r="F4" i="3"/>
  <c r="F3" i="2"/>
  <c r="K67" i="3"/>
  <c r="D24" i="2"/>
  <c r="D30" i="2" s="1"/>
  <c r="G24" i="2"/>
  <c r="G30" i="2" s="1"/>
  <c r="F24" i="2"/>
  <c r="F30" i="2" s="1"/>
  <c r="I24" i="2"/>
  <c r="I30" i="2" s="1"/>
  <c r="H24" i="2"/>
  <c r="H30" i="2" s="1"/>
  <c r="G66" i="3"/>
  <c r="H66" i="3"/>
  <c r="M66" i="3"/>
  <c r="D66" i="3"/>
  <c r="E66" i="3"/>
  <c r="L66" i="3"/>
  <c r="J66" i="3"/>
  <c r="I66" i="3"/>
  <c r="K66" i="3"/>
  <c r="F66" i="3"/>
  <c r="P3" i="25" l="1"/>
  <c r="P13" i="25" s="1"/>
  <c r="P3" i="27"/>
  <c r="P13" i="27" s="1"/>
  <c r="P3" i="26"/>
  <c r="P13" i="26" s="1"/>
  <c r="P3" i="24"/>
  <c r="P13" i="24" s="1"/>
  <c r="P3" i="30"/>
  <c r="P13" i="30" s="1"/>
  <c r="P3" i="19"/>
  <c r="P13" i="19" s="1"/>
  <c r="P3" i="28"/>
  <c r="P13" i="28" s="1"/>
  <c r="G3" i="1"/>
  <c r="G4" i="3"/>
  <c r="G3" i="2"/>
  <c r="D6" i="25"/>
  <c r="Q3" i="25" l="1"/>
  <c r="Q13" i="25" s="1"/>
  <c r="Q3" i="27"/>
  <c r="Q13" i="27" s="1"/>
  <c r="Q3" i="28"/>
  <c r="Q13" i="28" s="1"/>
  <c r="Q3" i="30"/>
  <c r="Q13" i="30" s="1"/>
  <c r="Q3" i="26"/>
  <c r="Q13" i="26" s="1"/>
  <c r="Q3" i="24"/>
  <c r="Q13" i="24" s="1"/>
  <c r="Q3" i="19"/>
  <c r="Q13" i="19" s="1"/>
  <c r="H3" i="2"/>
  <c r="H4" i="3"/>
  <c r="H3" i="1"/>
  <c r="G10" i="1"/>
  <c r="E10" i="1"/>
  <c r="H10" i="1"/>
  <c r="F10" i="1"/>
  <c r="I10" i="1"/>
  <c r="R3" i="26" l="1"/>
  <c r="R13" i="26" s="1"/>
  <c r="R3" i="24"/>
  <c r="R13" i="24" s="1"/>
  <c r="R3" i="25"/>
  <c r="R13" i="25" s="1"/>
  <c r="R3" i="27"/>
  <c r="R13" i="27" s="1"/>
  <c r="R3" i="30"/>
  <c r="R13" i="30" s="1"/>
  <c r="R3" i="19"/>
  <c r="R13" i="19" s="1"/>
  <c r="R3" i="28"/>
  <c r="R13" i="28" s="1"/>
  <c r="I3" i="2"/>
  <c r="I4" i="3"/>
  <c r="I3" i="1"/>
  <c r="H6" i="25"/>
  <c r="G6" i="24"/>
  <c r="F14" i="1"/>
  <c r="F16" i="1" s="1"/>
  <c r="G14" i="1"/>
  <c r="I14" i="1"/>
  <c r="I16" i="1" s="1"/>
  <c r="H14" i="1"/>
  <c r="H16" i="1" s="1"/>
  <c r="E14" i="1"/>
  <c r="K6" i="24" l="1"/>
  <c r="J3" i="1"/>
  <c r="J3" i="2"/>
  <c r="J4" i="3"/>
  <c r="H6" i="24"/>
  <c r="F6" i="24"/>
  <c r="E6" i="24"/>
  <c r="J6" i="24"/>
  <c r="J6" i="25"/>
  <c r="I6" i="24"/>
  <c r="H18" i="1"/>
  <c r="H22" i="1" s="1"/>
  <c r="I18" i="1"/>
  <c r="I22" i="1" s="1"/>
  <c r="D6" i="24"/>
  <c r="E16" i="1"/>
  <c r="F18" i="1"/>
  <c r="F22" i="1" s="1"/>
  <c r="G16" i="1"/>
  <c r="L6" i="25" l="1"/>
  <c r="K3" i="1"/>
  <c r="K3" i="2"/>
  <c r="K4" i="3"/>
  <c r="F6" i="25"/>
  <c r="I6" i="25"/>
  <c r="K6" i="25"/>
  <c r="E6" i="25"/>
  <c r="G6" i="25"/>
  <c r="D10" i="1"/>
  <c r="E18" i="1"/>
  <c r="E22" i="1" s="1"/>
  <c r="G18" i="1"/>
  <c r="G22" i="1" s="1"/>
  <c r="L3" i="1" l="1"/>
  <c r="L3" i="2"/>
  <c r="L4" i="3"/>
  <c r="D14" i="1"/>
  <c r="M3" i="1" l="1"/>
  <c r="M3" i="2"/>
  <c r="M4" i="3"/>
  <c r="D16" i="1"/>
  <c r="N3" i="1" l="1"/>
  <c r="N4" i="3"/>
  <c r="N3" i="2"/>
  <c r="D18" i="1"/>
  <c r="D22" i="1" s="1"/>
  <c r="O3" i="1" l="1"/>
  <c r="O4" i="3"/>
  <c r="O3" i="2"/>
  <c r="P3" i="1" l="1"/>
  <c r="P4" i="3"/>
  <c r="P3" i="2"/>
  <c r="Q3" i="1" l="1"/>
  <c r="Q4" i="3"/>
  <c r="Q3" i="2"/>
  <c r="R3" i="1" l="1"/>
  <c r="R4" i="3"/>
  <c r="R3" i="2"/>
</calcChain>
</file>

<file path=xl/sharedStrings.xml><?xml version="1.0" encoding="utf-8"?>
<sst xmlns="http://schemas.openxmlformats.org/spreadsheetml/2006/main" count="675" uniqueCount="297">
  <si>
    <t>Voce_Conto_Economico</t>
  </si>
  <si>
    <t>UdM</t>
  </si>
  <si>
    <t>euro</t>
  </si>
  <si>
    <t>Totale Ricavi</t>
  </si>
  <si>
    <t>Costi Operativi (al netto del costo del personale)</t>
  </si>
  <si>
    <t>Costo del personale</t>
  </si>
  <si>
    <t>Totale  Costi</t>
  </si>
  <si>
    <t>MOL</t>
  </si>
  <si>
    <t>Ammortamenti</t>
  </si>
  <si>
    <t>Reddito Operativo</t>
  </si>
  <si>
    <t>Interessi passivi</t>
  </si>
  <si>
    <t>Risultato ante imposte</t>
  </si>
  <si>
    <t>IRES</t>
  </si>
  <si>
    <t>IRAP</t>
  </si>
  <si>
    <t>Totale imposte</t>
  </si>
  <si>
    <t>Risultato di esercizio</t>
  </si>
  <si>
    <t>Voce_Rendiconto_Finanziario</t>
  </si>
  <si>
    <t xml:space="preserve">RICAVI OPERATIVI </t>
  </si>
  <si>
    <t xml:space="preserve">Costi operativi </t>
  </si>
  <si>
    <t xml:space="preserve">COSTI OPERATIVI MONETARI </t>
  </si>
  <si>
    <t xml:space="preserve">Imposte </t>
  </si>
  <si>
    <t xml:space="preserve">IMPOSTE </t>
  </si>
  <si>
    <t xml:space="preserve">FLUSSI DI CASSA ECONOMICO </t>
  </si>
  <si>
    <t xml:space="preserve">Variazioni circolante commerciale </t>
  </si>
  <si>
    <t xml:space="preserve">Variazione credito IVA </t>
  </si>
  <si>
    <t xml:space="preserve">Variazione debito IVA </t>
  </si>
  <si>
    <t xml:space="preserve">FLUSSI DI CASSA OPERATIVO </t>
  </si>
  <si>
    <t xml:space="preserve">Erogazione debito finanziario a breve </t>
  </si>
  <si>
    <t xml:space="preserve">Erogazione debito finanziario medio - lungo termine </t>
  </si>
  <si>
    <t xml:space="preserve">Erogazione contributi pubblici </t>
  </si>
  <si>
    <t xml:space="preserve">Apporto capitale sociale </t>
  </si>
  <si>
    <t xml:space="preserve">FLUSSO DI CASSA DISPONIBILE PER RIMBORSI </t>
  </si>
  <si>
    <t xml:space="preserve">Rimborso quota capitale per finanziamenti pregressi </t>
  </si>
  <si>
    <t xml:space="preserve">Rimborso quota interessi per finanziamenti pregressi </t>
  </si>
  <si>
    <t xml:space="preserve">Rimborso quota capitale per nuovi finanziamenti </t>
  </si>
  <si>
    <t xml:space="preserve">Rimborso quota interessi per nuovi finanziamenti </t>
  </si>
  <si>
    <t xml:space="preserve">TOTALE SERVIZIO DEL DEBITO </t>
  </si>
  <si>
    <t xml:space="preserve">FLUSSO DI CASSA DISPONIBILE POST SERVIZIO DEL DEBITO </t>
  </si>
  <si>
    <t>Ricavi da vendita di materia da mercato</t>
  </si>
  <si>
    <t>Ricavi da vendita di energia</t>
  </si>
  <si>
    <t>Ricavi EPR</t>
  </si>
  <si>
    <t>ID arera</t>
  </si>
  <si>
    <t>Denominazione Gestore</t>
  </si>
  <si>
    <t xml:space="preserve">                        - di cui costi di gestione post-operativa delle discariche</t>
  </si>
  <si>
    <t xml:space="preserve">                        - di cui per crediti</t>
  </si>
  <si>
    <t xml:space="preserve">                        - di cui per rischi e oneri previsti da normativa di settore e/o dal contratto di affidamento</t>
  </si>
  <si>
    <t xml:space="preserve">                        - di cui per altri non in eccesso rispetto a norme tributarie</t>
  </si>
  <si>
    <t xml:space="preserve">Attività esterne Ciclo integrato RU </t>
  </si>
  <si>
    <t>Contributi in c/esercizio</t>
  </si>
  <si>
    <t>ANAGRAFICA</t>
  </si>
  <si>
    <t>SI</t>
  </si>
  <si>
    <t>NO</t>
  </si>
  <si>
    <t>Tipologia affidamento</t>
  </si>
  <si>
    <t>in house</t>
  </si>
  <si>
    <t>CONTO ECONOMICO</t>
  </si>
  <si>
    <t>RENDICONTO FINANZIARIO</t>
  </si>
  <si>
    <t>ATTIVO</t>
  </si>
  <si>
    <t>A) Crediti verso soci per versamenti ancora dovuti</t>
  </si>
  <si>
    <t>B) Immobilizzazioni, con separata indicazione di quelle concesse in locazione finanziaria</t>
  </si>
  <si>
    <t>I - Immobilizzazioni immateriali</t>
  </si>
  <si>
    <t>II - Immobilizzazioni materiali</t>
  </si>
  <si>
    <t xml:space="preserve">III - Immobilizzazioni finanziarie </t>
  </si>
  <si>
    <t>C) Attivo circolante</t>
  </si>
  <si>
    <t>I - Rimanenze</t>
  </si>
  <si>
    <t>II - Crediti</t>
  </si>
  <si>
    <t>III - Attività finanziarie che non costituiscono immobilizzazioni</t>
  </si>
  <si>
    <t>IV - Disponibilità liquide</t>
  </si>
  <si>
    <t>D) Ratei e risconti</t>
  </si>
  <si>
    <t>PASSIVO</t>
  </si>
  <si>
    <t>A) Patrimonio netto</t>
  </si>
  <si>
    <t>I - Capitale</t>
  </si>
  <si>
    <t>II - Riserva da soprapprezzo delle azioni</t>
  </si>
  <si>
    <t>III - Riserve di rivalutazione</t>
  </si>
  <si>
    <t>IV - Riserva legale</t>
  </si>
  <si>
    <t>V - Riserve statutarie</t>
  </si>
  <si>
    <t>VI - Altre riserve</t>
  </si>
  <si>
    <t>VII - Riserva per operazioni di copertura dei flussi finanziari attesi</t>
  </si>
  <si>
    <t>VIII - Utile (perdita) portato a nuovo</t>
  </si>
  <si>
    <t>IX - Utile (perdita) dell'esercizio</t>
  </si>
  <si>
    <t>X - Riserva negativa per azioni proprie in portafoglio</t>
  </si>
  <si>
    <t>B) Fondi per rischi e oneri</t>
  </si>
  <si>
    <t>C) Trattamento di fine rapporto di lavoro subordinato</t>
  </si>
  <si>
    <t>D) Debiti</t>
  </si>
  <si>
    <t>1) obbligazioni</t>
  </si>
  <si>
    <t>2) obbligazioni convertibili</t>
  </si>
  <si>
    <t>3) debiti verso soci per finanziamenti</t>
  </si>
  <si>
    <t>4) debiti verso banche</t>
  </si>
  <si>
    <t>5) debiti verso altri finanziatori</t>
  </si>
  <si>
    <t>6) acconti</t>
  </si>
  <si>
    <t>7) debiti verso fornitori</t>
  </si>
  <si>
    <t>8) debiti rappresentati da titoli di credito</t>
  </si>
  <si>
    <t>9) debiti verso imprese controllate</t>
  </si>
  <si>
    <t>10) debiti verso imprese collegate</t>
  </si>
  <si>
    <t>11) debiti verso controllanti</t>
  </si>
  <si>
    <t>11-bis) debiti verso imprese sottoposte al controllo delle controllanti</t>
  </si>
  <si>
    <t>12) debiti tributari</t>
  </si>
  <si>
    <t>13) debiti verso istituti di previdenza e di sicurezza sociale</t>
  </si>
  <si>
    <t>14) altri debiti</t>
  </si>
  <si>
    <t>E) Ratei e risconti</t>
  </si>
  <si>
    <t>CHECK</t>
  </si>
  <si>
    <t>Denominazione bacino di affidamento</t>
  </si>
  <si>
    <t>Codice ISTAT</t>
  </si>
  <si>
    <t>Totale Comuni serviti</t>
  </si>
  <si>
    <t>Denominazione comuni</t>
  </si>
  <si>
    <t>Totale Popolazione</t>
  </si>
  <si>
    <t>Popolazione ISTAT 2024</t>
  </si>
  <si>
    <r>
      <t xml:space="preserve">Costi dell’attività di spazzamento e di lavaggio   </t>
    </r>
    <r>
      <rPr>
        <b/>
        <i/>
        <sz val="11"/>
        <color theme="1"/>
        <rFont val="Century Gothic"/>
        <family val="2"/>
      </rPr>
      <t>CSL</t>
    </r>
  </si>
  <si>
    <r>
      <t xml:space="preserve">                    Costi per l’attività di gestione delle tariffe e dei rapporti con gli utenti   </t>
    </r>
    <r>
      <rPr>
        <b/>
        <i/>
        <sz val="11"/>
        <color theme="1"/>
        <rFont val="Century Gothic"/>
        <family val="2"/>
      </rPr>
      <t>CARC</t>
    </r>
  </si>
  <si>
    <r>
      <t xml:space="preserve">                    Costi generali di gestione   </t>
    </r>
    <r>
      <rPr>
        <b/>
        <i/>
        <sz val="11"/>
        <color theme="1"/>
        <rFont val="Century Gothic"/>
        <family val="2"/>
      </rPr>
      <t>CGG</t>
    </r>
  </si>
  <si>
    <r>
      <t xml:space="preserve">                    Costi relativi alla quota di crediti inesigibili    </t>
    </r>
    <r>
      <rPr>
        <b/>
        <i/>
        <sz val="11"/>
        <color theme="1"/>
        <rFont val="Century Gothic"/>
        <family val="2"/>
      </rPr>
      <t>CCD</t>
    </r>
  </si>
  <si>
    <r>
      <t xml:space="preserve">                    Altri costi   </t>
    </r>
    <r>
      <rPr>
        <b/>
        <i/>
        <sz val="11"/>
        <color theme="1"/>
        <rFont val="Century Gothic"/>
        <family val="2"/>
      </rPr>
      <t>CO</t>
    </r>
    <r>
      <rPr>
        <b/>
        <i/>
        <vertAlign val="subscript"/>
        <sz val="11"/>
        <color theme="1"/>
        <rFont val="Century Gothic"/>
        <family val="2"/>
      </rPr>
      <t>AL</t>
    </r>
  </si>
  <si>
    <r>
      <t xml:space="preserve">Costi comuni   </t>
    </r>
    <r>
      <rPr>
        <b/>
        <i/>
        <sz val="11"/>
        <color theme="1"/>
        <rFont val="Century Gothic"/>
        <family val="2"/>
      </rPr>
      <t>CC</t>
    </r>
  </si>
  <si>
    <r>
      <t xml:space="preserve">                  Ammortamenti   </t>
    </r>
    <r>
      <rPr>
        <b/>
        <i/>
        <sz val="11"/>
        <color theme="1"/>
        <rFont val="Century Gothic"/>
        <family val="2"/>
      </rPr>
      <t>Amm</t>
    </r>
  </si>
  <si>
    <r>
      <t xml:space="preserve">                  Accantonamenti   </t>
    </r>
    <r>
      <rPr>
        <b/>
        <i/>
        <sz val="11"/>
        <color theme="1"/>
        <rFont val="Century Gothic"/>
        <family val="2"/>
      </rPr>
      <t>Acc</t>
    </r>
  </si>
  <si>
    <r>
      <t>rpi</t>
    </r>
    <r>
      <rPr>
        <i/>
        <vertAlign val="subscript"/>
        <sz val="11"/>
        <color theme="1"/>
        <rFont val="Century Gothic"/>
        <family val="2"/>
      </rPr>
      <t>a</t>
    </r>
  </si>
  <si>
    <r>
      <t xml:space="preserve">coeff. per recupero inflazione </t>
    </r>
    <r>
      <rPr>
        <b/>
        <i/>
        <sz val="11"/>
        <rFont val="Century Gothic"/>
        <family val="2"/>
      </rPr>
      <t>CRI</t>
    </r>
    <r>
      <rPr>
        <b/>
        <i/>
        <vertAlign val="subscript"/>
        <sz val="11"/>
        <rFont val="Century Gothic"/>
        <family val="2"/>
      </rPr>
      <t>a</t>
    </r>
  </si>
  <si>
    <r>
      <t xml:space="preserve"> </t>
    </r>
    <r>
      <rPr>
        <i/>
        <sz val="11"/>
        <color theme="0"/>
        <rFont val="Century Gothic"/>
        <family val="2"/>
      </rPr>
      <t>∑T</t>
    </r>
    <r>
      <rPr>
        <i/>
        <vertAlign val="subscript"/>
        <sz val="11"/>
        <color theme="0"/>
        <rFont val="Century Gothic"/>
        <family val="2"/>
      </rPr>
      <t>a</t>
    </r>
  </si>
  <si>
    <r>
      <t xml:space="preserve"> </t>
    </r>
    <r>
      <rPr>
        <i/>
        <sz val="11"/>
        <color theme="1"/>
        <rFont val="Century Gothic"/>
        <family val="2"/>
      </rPr>
      <t>∑TV</t>
    </r>
    <r>
      <rPr>
        <i/>
        <vertAlign val="subscript"/>
        <sz val="11"/>
        <color theme="1"/>
        <rFont val="Century Gothic"/>
        <family val="2"/>
      </rPr>
      <t>a-1</t>
    </r>
  </si>
  <si>
    <r>
      <t xml:space="preserve"> </t>
    </r>
    <r>
      <rPr>
        <i/>
        <sz val="11"/>
        <color theme="1"/>
        <rFont val="Century Gothic"/>
        <family val="2"/>
      </rPr>
      <t>∑TF</t>
    </r>
    <r>
      <rPr>
        <i/>
        <vertAlign val="subscript"/>
        <sz val="11"/>
        <color theme="1"/>
        <rFont val="Century Gothic"/>
        <family val="2"/>
      </rPr>
      <t>a-1</t>
    </r>
  </si>
  <si>
    <r>
      <t xml:space="preserve"> </t>
    </r>
    <r>
      <rPr>
        <b/>
        <i/>
        <sz val="11"/>
        <color theme="0"/>
        <rFont val="Century Gothic"/>
        <family val="2"/>
      </rPr>
      <t>∑T</t>
    </r>
    <r>
      <rPr>
        <b/>
        <i/>
        <vertAlign val="subscript"/>
        <sz val="11"/>
        <color theme="0"/>
        <rFont val="Century Gothic"/>
        <family val="2"/>
      </rPr>
      <t>a</t>
    </r>
    <r>
      <rPr>
        <b/>
        <i/>
        <sz val="11"/>
        <color theme="0"/>
        <rFont val="Century Gothic"/>
        <family val="2"/>
      </rPr>
      <t>/ ∑T</t>
    </r>
    <r>
      <rPr>
        <b/>
        <i/>
        <vertAlign val="subscript"/>
        <sz val="11"/>
        <color theme="0"/>
        <rFont val="Century Gothic"/>
        <family val="2"/>
      </rPr>
      <t>a-1</t>
    </r>
  </si>
  <si>
    <r>
      <t>∑T</t>
    </r>
    <r>
      <rPr>
        <b/>
        <vertAlign val="subscript"/>
        <sz val="11"/>
        <color theme="0"/>
        <rFont val="Century Gothic"/>
        <family val="2"/>
      </rPr>
      <t>max</t>
    </r>
    <r>
      <rPr>
        <b/>
        <sz val="11"/>
        <color theme="0"/>
        <rFont val="Century Gothic"/>
        <family val="2"/>
      </rPr>
      <t xml:space="preserve">  (entrate tariffarie massime applicabili nel rispetto del limite di crescita)</t>
    </r>
  </si>
  <si>
    <r>
      <t>delta (∑T</t>
    </r>
    <r>
      <rPr>
        <b/>
        <vertAlign val="subscript"/>
        <sz val="11"/>
        <color theme="0"/>
        <rFont val="Century Gothic"/>
        <family val="2"/>
      </rPr>
      <t>a</t>
    </r>
    <r>
      <rPr>
        <b/>
        <sz val="11"/>
        <color theme="0"/>
        <rFont val="Century Gothic"/>
        <family val="2"/>
      </rPr>
      <t>-∑T</t>
    </r>
    <r>
      <rPr>
        <b/>
        <vertAlign val="subscript"/>
        <sz val="11"/>
        <color theme="0"/>
        <rFont val="Century Gothic"/>
        <family val="2"/>
      </rPr>
      <t>max</t>
    </r>
    <r>
      <rPr>
        <b/>
        <sz val="11"/>
        <color theme="0"/>
        <rFont val="Century Gothic"/>
        <family val="2"/>
      </rPr>
      <t>)</t>
    </r>
  </si>
  <si>
    <t>Consolidamento</t>
  </si>
  <si>
    <t>Miglioramento</t>
  </si>
  <si>
    <r>
      <t>X</t>
    </r>
    <r>
      <rPr>
        <i/>
        <vertAlign val="subscript"/>
        <sz val="11"/>
        <color theme="1"/>
        <rFont val="Century Gothic"/>
        <family val="2"/>
      </rPr>
      <t>com</t>
    </r>
  </si>
  <si>
    <t>Ricavi da  Attività  diverse da quelle relative al servizio integrato di gestione dei rifiuti urbani effettuato nell’ambito di affidamento e riconducibili ad altri servizi effettuati avvalendosi di asset e risorse del servizio del ciclo integrato</t>
  </si>
  <si>
    <t>Voci di Stato Patrimoniale</t>
  </si>
  <si>
    <t>STATO PATRIMONIALE</t>
  </si>
  <si>
    <t>Anno inizio affidamento</t>
  </si>
  <si>
    <t>G</t>
  </si>
  <si>
    <t>H</t>
  </si>
  <si>
    <t>I</t>
  </si>
  <si>
    <t>F</t>
  </si>
  <si>
    <t>E</t>
  </si>
  <si>
    <t>A</t>
  </si>
  <si>
    <t>di cui a breve termine (entro 12 mesi)</t>
  </si>
  <si>
    <t>di cui a breve entro 12 mesi</t>
  </si>
  <si>
    <t>∑TFa totale delle entrate tariffarie relative alle componenti di costo fisse relative al gestore</t>
  </si>
  <si>
    <t>∑TVa totale delle entrate tariffarie relative alle componenti di costo variabile relative al gestore</t>
  </si>
  <si>
    <t>∑Ta= ∑TVa + ∑TFa  relative al gestore</t>
  </si>
  <si>
    <t>1° anno nuovo affidamento</t>
  </si>
  <si>
    <t>2° anno nuovo affidamento</t>
  </si>
  <si>
    <t>3° anno nuovo affidamento</t>
  </si>
  <si>
    <t>4° anno nuovo affidamento</t>
  </si>
  <si>
    <t>5° anno nuovo affidamento</t>
  </si>
  <si>
    <t>6° anno nuovo affidamento</t>
  </si>
  <si>
    <t>7° anno nuovo affidamento</t>
  </si>
  <si>
    <t>8° anno nuovo affidamento</t>
  </si>
  <si>
    <t>Intevalli H</t>
  </si>
  <si>
    <t>Obiettivo annuale di maggiorazione</t>
  </si>
  <si>
    <t>Classe</t>
  </si>
  <si>
    <t>B</t>
  </si>
  <si>
    <t>C</t>
  </si>
  <si>
    <t>D</t>
  </si>
  <si>
    <t>Intevalli R1</t>
  </si>
  <si>
    <t>Intevalli R2</t>
  </si>
  <si>
    <t xml:space="preserve">OBIETTIVI </t>
  </si>
  <si>
    <t>Regime Tariffario</t>
  </si>
  <si>
    <t>TARI</t>
  </si>
  <si>
    <t>Tariffa corrispettiva</t>
  </si>
  <si>
    <t>Motivazioni Rettifiche anno a-1 per calcolo anno a</t>
  </si>
  <si>
    <t>Passaggio a tariffa corrispettiva</t>
  </si>
  <si>
    <t>Subentro attività gestore/Cessazione attività</t>
  </si>
  <si>
    <r>
      <t xml:space="preserve">coefficiente di recupero di produttività   </t>
    </r>
    <r>
      <rPr>
        <b/>
        <i/>
        <sz val="11"/>
        <color theme="1"/>
        <rFont val="Century Gothic"/>
        <family val="2"/>
      </rPr>
      <t>X</t>
    </r>
    <r>
      <rPr>
        <b/>
        <i/>
        <vertAlign val="subscript"/>
        <sz val="11"/>
        <color theme="1"/>
        <rFont val="Century Gothic"/>
        <family val="2"/>
      </rPr>
      <t>a</t>
    </r>
    <r>
      <rPr>
        <b/>
        <sz val="11"/>
        <color theme="1"/>
        <rFont val="Century Gothic"/>
        <family val="2"/>
      </rPr>
      <t xml:space="preserve"> </t>
    </r>
  </si>
  <si>
    <t>Componente Tariffaria</t>
  </si>
  <si>
    <t>Ricavi da corrispettivo per SGRU</t>
  </si>
  <si>
    <r>
      <t xml:space="preserve">Costi dell’attività di raccolta e trasporto dei rifiuti urbani indifferenziati   </t>
    </r>
    <r>
      <rPr>
        <b/>
        <i/>
        <sz val="11"/>
        <rFont val="Century Gothic"/>
        <family val="2"/>
      </rPr>
      <t>CRT</t>
    </r>
  </si>
  <si>
    <r>
      <t xml:space="preserve">Costi dell’attività di trattamento e smaltimento dei rifiuti urbani   </t>
    </r>
    <r>
      <rPr>
        <b/>
        <i/>
        <sz val="11"/>
        <rFont val="Century Gothic"/>
        <family val="2"/>
      </rPr>
      <t>CTS</t>
    </r>
  </si>
  <si>
    <r>
      <t xml:space="preserve">Costi dell’attività di trattamento e recupero dei rifiuti urbani   </t>
    </r>
    <r>
      <rPr>
        <b/>
        <i/>
        <sz val="11"/>
        <rFont val="Century Gothic"/>
        <family val="2"/>
      </rPr>
      <t>CTR</t>
    </r>
  </si>
  <si>
    <r>
      <t xml:space="preserve">Costi dell’attività di raccolta e trasporto delle frazioni differenziate   </t>
    </r>
    <r>
      <rPr>
        <b/>
        <i/>
        <sz val="11"/>
        <rFont val="Century Gothic"/>
        <family val="2"/>
      </rPr>
      <t>CRD</t>
    </r>
  </si>
  <si>
    <r>
      <t xml:space="preserve">Costi operativi variabili previsionali di cui all'articolo 17.2 del MTR-3   </t>
    </r>
    <r>
      <rPr>
        <b/>
        <i/>
        <sz val="11"/>
        <rFont val="Century Gothic"/>
        <family val="2"/>
      </rPr>
      <t>CTS</t>
    </r>
    <r>
      <rPr>
        <b/>
        <sz val="11"/>
        <rFont val="Century Gothic"/>
        <family val="2"/>
      </rPr>
      <t>∆exp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</si>
  <si>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variabili previsionali di cui all'articolo 17.3 del MTR-3   </t>
    </r>
    <r>
      <rPr>
        <b/>
        <i/>
        <sz val="11"/>
        <rFont val="Century Gothic"/>
        <family val="2"/>
      </rPr>
      <t>CO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116,TV</t>
    </r>
  </si>
  <si>
    <r>
      <t xml:space="preserve">Costi operativi variabili previsionali di cui all'articolo 17.4 del MTR-3   </t>
    </r>
    <r>
      <rPr>
        <b/>
        <i/>
        <sz val="11"/>
        <rFont val="Century Gothic"/>
        <family val="2"/>
      </rPr>
      <t>CQ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</si>
  <si>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variabili previsionali di cui all'articolo 17.5 del MTR-3   </t>
    </r>
    <r>
      <rPr>
        <b/>
        <i/>
        <sz val="11"/>
        <rFont val="Century Gothic"/>
        <family val="2"/>
      </rPr>
      <t>COAnt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</si>
  <si>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incentivanti </t>
    </r>
    <r>
      <rPr>
        <u/>
        <sz val="11"/>
        <rFont val="Century Gothic"/>
        <family val="2"/>
      </rPr>
      <t xml:space="preserve">non sistematici </t>
    </r>
    <r>
      <rPr>
        <sz val="11"/>
        <rFont val="Century Gothic"/>
        <family val="2"/>
      </rPr>
      <t xml:space="preserve">variabili di cui all'articolo 10 del MTR-3  </t>
    </r>
    <r>
      <rPr>
        <b/>
        <i/>
        <sz val="11"/>
        <rFont val="Century Gothic"/>
        <family val="2"/>
      </rPr>
      <t>COI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</si>
  <si>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 xml:space="preserve">Costi operativi incentivanti sistematici variabili di cui all'articolo 10 del MTR-3   </t>
    </r>
    <r>
      <rPr>
        <b/>
        <i/>
        <sz val="11"/>
        <rFont val="Century Gothic"/>
        <family val="2"/>
      </rPr>
      <t>COnew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</si>
  <si>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 xml:space="preserve">Fattore di Sharing   </t>
    </r>
    <r>
      <rPr>
        <b/>
        <i/>
        <sz val="11"/>
        <rFont val="Century Gothic"/>
        <family val="2"/>
      </rPr>
      <t>b</t>
    </r>
  </si>
  <si>
    <r>
      <t xml:space="preserve">Proventi della vendita di materiale ed energia derivante da rifiuti   </t>
    </r>
    <r>
      <rPr>
        <b/>
        <i/>
        <sz val="11"/>
        <rFont val="Century Gothic"/>
        <family val="2"/>
      </rPr>
      <t>AR</t>
    </r>
  </si>
  <si>
    <r>
      <t xml:space="preserve">Ricavi derivanti dai corrispettivi riconosciuti dai sistemi collettivi di compliance   </t>
    </r>
    <r>
      <rPr>
        <b/>
        <i/>
        <sz val="11"/>
        <rFont val="Century Gothic"/>
        <family val="2"/>
      </rPr>
      <t>AR</t>
    </r>
    <r>
      <rPr>
        <b/>
        <i/>
        <vertAlign val="subscript"/>
        <sz val="11"/>
        <rFont val="Century Gothic"/>
        <family val="2"/>
      </rPr>
      <t>sc</t>
    </r>
  </si>
  <si>
    <r>
      <t xml:space="preserve">Ricavi derivanti dai corrispettivi riconosciuti dal dai sistemi collettivi di compliance dopo sharing   </t>
    </r>
    <r>
      <rPr>
        <b/>
        <i/>
        <sz val="11"/>
        <rFont val="Century Gothic"/>
        <family val="2"/>
      </rPr>
      <t>b(AR</t>
    </r>
    <r>
      <rPr>
        <b/>
        <i/>
        <vertAlign val="subscript"/>
        <sz val="11"/>
        <rFont val="Century Gothic"/>
        <family val="2"/>
      </rPr>
      <t>a</t>
    </r>
    <r>
      <rPr>
        <b/>
        <i/>
        <sz val="11"/>
        <rFont val="Century Gothic"/>
        <family val="2"/>
      </rPr>
      <t xml:space="preserve"> + AR</t>
    </r>
    <r>
      <rPr>
        <b/>
        <i/>
        <vertAlign val="subscript"/>
        <sz val="11"/>
        <rFont val="Century Gothic"/>
        <family val="2"/>
      </rPr>
      <t>sc,a</t>
    </r>
    <r>
      <rPr>
        <b/>
        <i/>
        <sz val="11"/>
        <rFont val="Century Gothic"/>
        <family val="2"/>
      </rPr>
      <t xml:space="preserve">) </t>
    </r>
  </si>
  <si>
    <r>
      <t>Componente a conguaglio relativa ai costi variabili</t>
    </r>
    <r>
      <rPr>
        <b/>
        <sz val="11"/>
        <rFont val="Century Gothic"/>
        <family val="2"/>
      </rPr>
      <t xml:space="preserve"> </t>
    </r>
    <r>
      <rPr>
        <sz val="11"/>
        <rFont val="Century Gothic"/>
        <family val="2"/>
      </rPr>
      <t xml:space="preserve">  </t>
    </r>
    <r>
      <rPr>
        <b/>
        <i/>
        <sz val="11"/>
        <rFont val="Century Gothic"/>
        <family val="2"/>
      </rPr>
      <t>RCtot</t>
    </r>
    <r>
      <rPr>
        <b/>
        <i/>
        <vertAlign val="subscript"/>
        <sz val="11"/>
        <rFont val="Century Gothic"/>
        <family val="2"/>
      </rPr>
      <t>TV</t>
    </r>
  </si>
  <si>
    <r>
      <t xml:space="preserve">               Remunerazione del capitale investito netto  </t>
    </r>
    <r>
      <rPr>
        <b/>
        <sz val="11"/>
        <rFont val="Century Gothic"/>
        <family val="2"/>
      </rPr>
      <t xml:space="preserve"> </t>
    </r>
    <r>
      <rPr>
        <b/>
        <i/>
        <sz val="11"/>
        <rFont val="Century Gothic"/>
        <family val="2"/>
      </rPr>
      <t>R</t>
    </r>
  </si>
  <si>
    <r>
      <t xml:space="preserve">               Remunerazione delle immobilizzazioni in corso   </t>
    </r>
    <r>
      <rPr>
        <b/>
        <i/>
        <sz val="11"/>
        <rFont val="Century Gothic"/>
        <family val="2"/>
      </rPr>
      <t>R</t>
    </r>
    <r>
      <rPr>
        <b/>
        <i/>
        <vertAlign val="subscript"/>
        <sz val="11"/>
        <rFont val="Century Gothic"/>
        <family val="2"/>
      </rPr>
      <t>LIC</t>
    </r>
  </si>
  <si>
    <r>
      <t xml:space="preserve">               Costi d'uso del capitale di cui all'art. 13.11 del MTR-3   </t>
    </r>
    <r>
      <rPr>
        <b/>
        <sz val="11"/>
        <rFont val="Century Gothic"/>
        <family val="2"/>
      </rPr>
      <t xml:space="preserve"> </t>
    </r>
    <r>
      <rPr>
        <b/>
        <i/>
        <sz val="11"/>
        <rFont val="Century Gothic"/>
        <family val="2"/>
      </rPr>
      <t>CK</t>
    </r>
    <r>
      <rPr>
        <b/>
        <i/>
        <vertAlign val="subscript"/>
        <sz val="11"/>
        <rFont val="Century Gothic"/>
        <family val="2"/>
      </rPr>
      <t>proprietari</t>
    </r>
  </si>
  <si>
    <r>
      <t xml:space="preserve">Costi d'uso del capitale </t>
    </r>
    <r>
      <rPr>
        <b/>
        <sz val="11"/>
        <rFont val="Century Gothic"/>
        <family val="2"/>
      </rPr>
      <t xml:space="preserve">  </t>
    </r>
    <r>
      <rPr>
        <b/>
        <i/>
        <sz val="11"/>
        <rFont val="Century Gothic"/>
        <family val="2"/>
      </rPr>
      <t>CK</t>
    </r>
    <r>
      <rPr>
        <b/>
        <sz val="11"/>
        <rFont val="Century Gothic"/>
        <family val="2"/>
      </rPr>
      <t xml:space="preserve"> </t>
    </r>
  </si>
  <si>
    <r>
      <t xml:space="preserve">Costi operativi fissi previsionali di cui all'articolo 17.3 del MTR-3   </t>
    </r>
    <r>
      <rPr>
        <b/>
        <i/>
        <sz val="11"/>
        <rFont val="Century Gothic"/>
        <family val="2"/>
      </rPr>
      <t>CO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116,TF</t>
    </r>
  </si>
  <si>
    <r>
      <t xml:space="preserve">Costi operativi fissi previsionali di cui all'articolo 17.4 del MTR-3   </t>
    </r>
    <r>
      <rPr>
        <b/>
        <i/>
        <sz val="11"/>
        <rFont val="Century Gothic"/>
        <family val="2"/>
      </rPr>
      <t>CQ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TF</t>
    </r>
  </si>
  <si>
    <r>
      <t xml:space="preserve">Costi operativi incentivanti fissi di cui all'articolo 10  del MTR-3   </t>
    </r>
    <r>
      <rPr>
        <b/>
        <i/>
        <sz val="11"/>
        <rFont val="Century Gothic"/>
        <family val="2"/>
      </rPr>
      <t>COI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TF</t>
    </r>
  </si>
  <si>
    <r>
      <t xml:space="preserve">Componente a conguaglio relativa ai costi fissi   </t>
    </r>
    <r>
      <rPr>
        <b/>
        <i/>
        <sz val="11"/>
        <rFont val="Century Gothic"/>
        <family val="2"/>
      </rPr>
      <t>RCtot</t>
    </r>
    <r>
      <rPr>
        <b/>
        <i/>
        <vertAlign val="subscript"/>
        <sz val="11"/>
        <rFont val="Century Gothic"/>
        <family val="2"/>
      </rPr>
      <t>TF</t>
    </r>
  </si>
  <si>
    <r>
      <t xml:space="preserve">Costi operativi incentivanti fissi di cui all'articolo 10  del MTR-3   </t>
    </r>
    <r>
      <rPr>
        <b/>
        <i/>
        <sz val="11"/>
        <rFont val="Century Gothic"/>
        <family val="2"/>
      </rPr>
      <t>COnew</t>
    </r>
    <r>
      <rPr>
        <b/>
        <i/>
        <vertAlign val="superscript"/>
        <sz val="11"/>
        <rFont val="Century Gothic"/>
        <family val="2"/>
      </rPr>
      <t>EXP</t>
    </r>
    <r>
      <rPr>
        <b/>
        <i/>
        <vertAlign val="subscript"/>
        <sz val="11"/>
        <rFont val="Century Gothic"/>
        <family val="2"/>
      </rPr>
      <t>TV</t>
    </r>
  </si>
  <si>
    <r>
      <t>di cui quote pregresse recuperate nell'anno a - quota variabile  RC∆(T-Tmax)pre</t>
    </r>
    <r>
      <rPr>
        <i/>
        <vertAlign val="subscript"/>
        <sz val="11"/>
        <rFont val="Century Gothic"/>
        <family val="2"/>
      </rPr>
      <t>,TV,a</t>
    </r>
  </si>
  <si>
    <r>
      <t>di cui quote pregresse recuperate nell'anno a - quota variabile  RC∆(T-Tmax)pre</t>
    </r>
    <r>
      <rPr>
        <i/>
        <vertAlign val="subscript"/>
        <sz val="11"/>
        <rFont val="Century Gothic"/>
        <family val="2"/>
      </rPr>
      <t>,TF,a</t>
    </r>
  </si>
  <si>
    <t>Verifica del superamento del limite di crescita</t>
  </si>
  <si>
    <t>Delta non riconosciuto nell'anno di determinazione - parte variabile</t>
  </si>
  <si>
    <t>Delta non riconosciuto nell'anno di determinazione - parte fissa</t>
  </si>
  <si>
    <t>Comune</t>
  </si>
  <si>
    <t>Bacino di affidamento</t>
  </si>
  <si>
    <t>Foglio</t>
  </si>
  <si>
    <t>Breve descrizione dei contenuti</t>
  </si>
  <si>
    <t>IN_Anagrafica</t>
  </si>
  <si>
    <t>Indice dei fogli e legenda celle di compilazione</t>
  </si>
  <si>
    <t>Anagrafica bacino di affidamento</t>
  </si>
  <si>
    <t>Conto_Economico</t>
  </si>
  <si>
    <t>Stato Patrimoniale</t>
  </si>
  <si>
    <t>Rendiconto finanziario</t>
  </si>
  <si>
    <t>Sviluppo Rendiconto Finanziario</t>
  </si>
  <si>
    <t>Sviluppo Stato Patrimoniale</t>
  </si>
  <si>
    <t>Partita IVA</t>
  </si>
  <si>
    <r>
      <t>X</t>
    </r>
    <r>
      <rPr>
        <i/>
        <vertAlign val="subscript"/>
        <sz val="11"/>
        <color theme="1"/>
        <rFont val="Century Gothic"/>
        <family val="2"/>
      </rPr>
      <t>reg,a</t>
    </r>
  </si>
  <si>
    <r>
      <t>Coefficiente di potenzialmento K</t>
    </r>
    <r>
      <rPr>
        <b/>
        <vertAlign val="subscript"/>
        <sz val="11"/>
        <color theme="1"/>
        <rFont val="Century Gothic"/>
        <family val="2"/>
      </rPr>
      <t>a</t>
    </r>
  </si>
  <si>
    <r>
      <t xml:space="preserve">Parametro per la determinazione del limite alla crescita delle entrate tariffarie relative al gestore - </t>
    </r>
    <r>
      <rPr>
        <b/>
        <i/>
        <sz val="14"/>
        <color theme="0"/>
        <rFont val="Calibri"/>
        <family val="2"/>
      </rPr>
      <t>ρ</t>
    </r>
    <r>
      <rPr>
        <b/>
        <vertAlign val="subscript"/>
        <sz val="11"/>
        <color theme="0"/>
        <rFont val="Century Gothic"/>
        <family val="2"/>
      </rPr>
      <t>a</t>
    </r>
  </si>
  <si>
    <r>
      <t>(1+ρ</t>
    </r>
    <r>
      <rPr>
        <b/>
        <i/>
        <vertAlign val="subscript"/>
        <sz val="11"/>
        <color theme="0"/>
        <rFont val="Century Gothic"/>
        <family val="2"/>
      </rPr>
      <t>a</t>
    </r>
    <r>
      <rPr>
        <b/>
        <i/>
        <sz val="11"/>
        <color theme="0"/>
        <rFont val="Century Gothic"/>
        <family val="2"/>
      </rPr>
      <t>)</t>
    </r>
  </si>
  <si>
    <r>
      <t xml:space="preserve"> </t>
    </r>
    <r>
      <rPr>
        <i/>
        <sz val="11"/>
        <color theme="0"/>
        <rFont val="Century Gothic"/>
        <family val="2"/>
      </rPr>
      <t>∑T</t>
    </r>
    <r>
      <rPr>
        <i/>
        <vertAlign val="subscript"/>
        <sz val="11"/>
        <color theme="0"/>
        <rFont val="Century Gothic"/>
        <family val="2"/>
      </rPr>
      <t>a-1</t>
    </r>
    <r>
      <rPr>
        <sz val="11"/>
        <color theme="0"/>
        <rFont val="Century Gothic"/>
        <family val="2"/>
      </rPr>
      <t xml:space="preserve"> </t>
    </r>
  </si>
  <si>
    <t>affidamento con gara</t>
  </si>
  <si>
    <t>Valore Medio</t>
  </si>
  <si>
    <t>1° anno di affidamento</t>
  </si>
  <si>
    <t>2° anno di affidamento</t>
  </si>
  <si>
    <t>3° anno di affidamento</t>
  </si>
  <si>
    <t>4° anno di affidamento</t>
  </si>
  <si>
    <t>5° anno di affidamento</t>
  </si>
  <si>
    <t>6° anno di affidamento</t>
  </si>
  <si>
    <t>7° anno di affidamento</t>
  </si>
  <si>
    <t>8° anno di affidamento</t>
  </si>
  <si>
    <t>9° anno di affidamento</t>
  </si>
  <si>
    <t>10° anno di affidamento</t>
  </si>
  <si>
    <t>Xreg bacino di affidamento</t>
  </si>
  <si>
    <t>Xcom bacino di affidamento</t>
  </si>
  <si>
    <t>Kreg bacino di affidamento</t>
  </si>
  <si>
    <t>Kcom bacino di affidamento</t>
  </si>
  <si>
    <r>
      <t xml:space="preserve">Raccolta
</t>
    </r>
    <r>
      <rPr>
        <sz val="11"/>
        <color theme="1"/>
        <rFont val="Century Gothic"/>
        <family val="2"/>
      </rPr>
      <t>(SI/NO)</t>
    </r>
  </si>
  <si>
    <r>
      <t xml:space="preserve">Spazzamento
</t>
    </r>
    <r>
      <rPr>
        <sz val="11"/>
        <color theme="1"/>
        <rFont val="Century Gothic"/>
        <family val="2"/>
      </rPr>
      <t>(SI/NO)</t>
    </r>
  </si>
  <si>
    <t>9° anno nuovo affidamento</t>
  </si>
  <si>
    <t>10° anno nuovo affidamento</t>
  </si>
  <si>
    <t>11° anno nuovo affidamento</t>
  </si>
  <si>
    <t>12° anno nuovo affidamento</t>
  </si>
  <si>
    <t>13° anno nuovo affidamento</t>
  </si>
  <si>
    <t>14° anno nuovo affidamento</t>
  </si>
  <si>
    <t>15° anno nuovo affidamento</t>
  </si>
  <si>
    <t>16° anno nuovo affidamento</t>
  </si>
  <si>
    <r>
      <t xml:space="preserve">Data inizio affidamento
</t>
    </r>
    <r>
      <rPr>
        <sz val="11"/>
        <color theme="1"/>
        <rFont val="Century Gothic"/>
        <family val="2"/>
      </rPr>
      <t>[gg/mm/aa]</t>
    </r>
  </si>
  <si>
    <r>
      <t xml:space="preserve">Data scadenza affidamento
</t>
    </r>
    <r>
      <rPr>
        <sz val="11"/>
        <color theme="1"/>
        <rFont val="Century Gothic"/>
        <family val="2"/>
      </rPr>
      <t>[gg/mm/aa]</t>
    </r>
  </si>
  <si>
    <r>
      <t xml:space="preserve">Trattamento e Recupero
</t>
    </r>
    <r>
      <rPr>
        <sz val="11"/>
        <color theme="1"/>
        <rFont val="Century Gothic"/>
        <family val="2"/>
      </rPr>
      <t>(SI/NO)</t>
    </r>
  </si>
  <si>
    <r>
      <t xml:space="preserve">Trattamento e Smaltimento
</t>
    </r>
    <r>
      <rPr>
        <sz val="11"/>
        <color theme="1"/>
        <rFont val="Century Gothic"/>
        <family val="2"/>
      </rPr>
      <t>(SI/NO)</t>
    </r>
  </si>
  <si>
    <r>
      <t xml:space="preserve">Gestione Tariffe e rapporti con gli utenti
</t>
    </r>
    <r>
      <rPr>
        <sz val="11"/>
        <color theme="1"/>
        <rFont val="Century Gothic"/>
        <family val="2"/>
      </rPr>
      <t>(SI/NO)</t>
    </r>
  </si>
  <si>
    <r>
      <t xml:space="preserve">Tipologia di affidamento
</t>
    </r>
    <r>
      <rPr>
        <sz val="11"/>
        <color theme="1"/>
        <rFont val="Century Gothic"/>
        <family val="2"/>
      </rPr>
      <t>[scegliere da menu a tendina]</t>
    </r>
  </si>
  <si>
    <t>11° anno di affidamento</t>
  </si>
  <si>
    <t>12° anno di affidamento</t>
  </si>
  <si>
    <t>13° anno di affidamento</t>
  </si>
  <si>
    <t>14° anno di affidamento</t>
  </si>
  <si>
    <t>15° anno di affidamento</t>
  </si>
  <si>
    <t>Per aggiungere le righe si può trascinare in basso l'ultima cella dell'ultima colonna a destra della tabella, o inserire i valori dopo l'ultima riga</t>
  </si>
  <si>
    <t>Codice ISTAT Comune</t>
  </si>
  <si>
    <t>Compilare in caso di pluralità di comuni oggetto del medesimo affidamento</t>
  </si>
  <si>
    <t>Sviluppo Conto Economico</t>
  </si>
  <si>
    <t>Attività oggetto del presente affidamento</t>
  </si>
  <si>
    <t>Dettaglio Totale Costi anno a per ambito tariffario appartenente al bacino di affidamento</t>
  </si>
  <si>
    <t>Ta_Ambito Tariffario</t>
  </si>
  <si>
    <t>Ta-1_Ambito Tariffario</t>
  </si>
  <si>
    <t>Xreg_Ambito Tariffario</t>
  </si>
  <si>
    <t>Xcom_Ambito Tariffario</t>
  </si>
  <si>
    <t>Kreg_Ambito Tariffario</t>
  </si>
  <si>
    <t>Kcom_Ambito Tariffario</t>
  </si>
  <si>
    <t>CRI_Ambito Tariffario</t>
  </si>
  <si>
    <t>Dettaglio Totale Costi anno a-1 per ambito tariffario appartenente al bacino di affidamento</t>
  </si>
  <si>
    <r>
      <t>Dettaglio X</t>
    </r>
    <r>
      <rPr>
        <vertAlign val="subscript"/>
        <sz val="10"/>
        <color theme="1"/>
        <rFont val="Century Gothic"/>
        <family val="2"/>
      </rPr>
      <t>reg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</si>
  <si>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r>
      <t>Dettaglio X</t>
    </r>
    <r>
      <rPr>
        <vertAlign val="subscript"/>
        <sz val="10"/>
        <color theme="1"/>
        <rFont val="Century Gothic"/>
        <family val="2"/>
      </rPr>
      <t>com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</si>
  <si>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r>
      <t>Dettaglio K</t>
    </r>
    <r>
      <rPr>
        <vertAlign val="subscript"/>
        <sz val="10"/>
        <color theme="1"/>
        <rFont val="Century Gothic"/>
        <family val="2"/>
      </rPr>
      <t>reg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</si>
  <si>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r>
      <t>Dettaglio K</t>
    </r>
    <r>
      <rPr>
        <vertAlign val="subscript"/>
        <sz val="10"/>
        <color theme="1"/>
        <rFont val="Century Gothic"/>
        <family val="2"/>
      </rPr>
      <t>com</t>
    </r>
    <r>
      <rPr>
        <sz val="10"/>
        <color theme="1"/>
        <rFont val="Century Gothic"/>
        <family val="2"/>
      </rPr>
      <t xml:space="preserve"> per ambito tariffario appartenente al bacino di affidamento</t>
    </r>
  </si>
  <si>
    <t>Dettaglio CRI per ambito tariffario appartenente al bacino di affidamento</t>
  </si>
  <si>
    <t>Ta -  Dettaglio per Ambito Tariffario</t>
  </si>
  <si>
    <r>
      <t>T</t>
    </r>
    <r>
      <rPr>
        <i/>
        <vertAlign val="subscript"/>
        <sz val="11"/>
        <color theme="4" tint="-0.249977111117893"/>
        <rFont val="Century Gothic"/>
        <family val="2"/>
      </rPr>
      <t>a relative al gestore</t>
    </r>
  </si>
  <si>
    <r>
      <t>Totale T</t>
    </r>
    <r>
      <rPr>
        <b/>
        <i/>
        <vertAlign val="subscript"/>
        <sz val="11"/>
        <color theme="4" tint="-0.249977111117893"/>
        <rFont val="Century Gothic"/>
        <family val="2"/>
      </rPr>
      <t>a</t>
    </r>
    <r>
      <rPr>
        <b/>
        <i/>
        <sz val="11"/>
        <color theme="4" tint="-0.249977111117893"/>
        <rFont val="Century Gothic"/>
        <family val="2"/>
      </rPr>
      <t xml:space="preserve"> relative al gestoe</t>
    </r>
  </si>
  <si>
    <t>Tabella Ta per Ambito Tariffario</t>
  </si>
  <si>
    <r>
      <t>T</t>
    </r>
    <r>
      <rPr>
        <i/>
        <vertAlign val="subscript"/>
        <sz val="11"/>
        <color theme="4" tint="-0.249977111117893"/>
        <rFont val="Century Gothic"/>
        <family val="2"/>
      </rPr>
      <t>a-1</t>
    </r>
    <r>
      <rPr>
        <i/>
        <sz val="11"/>
        <color theme="4" tint="-0.249977111117893"/>
        <rFont val="Century Gothic"/>
        <family val="2"/>
      </rPr>
      <t xml:space="preserve"> relative al gestore</t>
    </r>
  </si>
  <si>
    <r>
      <t>Totale T</t>
    </r>
    <r>
      <rPr>
        <b/>
        <i/>
        <vertAlign val="subscript"/>
        <sz val="11"/>
        <color theme="4" tint="-0.249977111117893"/>
        <rFont val="Century Gothic"/>
        <family val="2"/>
      </rPr>
      <t>a-1</t>
    </r>
    <r>
      <rPr>
        <b/>
        <i/>
        <sz val="11"/>
        <color theme="4" tint="-0.249977111117893"/>
        <rFont val="Century Gothic"/>
        <family val="2"/>
      </rPr>
      <t xml:space="preserve"> relative al gestore</t>
    </r>
  </si>
  <si>
    <t>Ta-1 -  Dettaglio per ambito tariffario</t>
  </si>
  <si>
    <t>Tabella Ta-1 per Ambito tariffario</t>
  </si>
  <si>
    <t>Coefficiente di produttività Xreg- Dettaglio per ambito tariffario</t>
  </si>
  <si>
    <t>Tabella Xreg per Ambito Tariffario</t>
  </si>
  <si>
    <t>Coefficiente di produttività  Xcom- Dettaglio per Ambito Tariffario</t>
  </si>
  <si>
    <t>Tabella Xcom per ambito tariffario</t>
  </si>
  <si>
    <t>In fase di compilazione, assicurarsi che il numero di righe della Tabella sia pari al numero di righe della Tabella presente nel foglio Ta-1_AmbitoTariffario</t>
  </si>
  <si>
    <t>Coefficiente di potenziamento Kreg - Dettaglio per ambito tariffario</t>
  </si>
  <si>
    <t>Tabella Kreg per ambito tariffario</t>
  </si>
  <si>
    <t>Tabella Kcom per ambito tariffario</t>
  </si>
  <si>
    <t>Coefficiente di potenziamento Kcom - Dettaglio per ambito tariffario</t>
  </si>
  <si>
    <t>Tabella CRI per Ambito tariffario</t>
  </si>
  <si>
    <t>Coefficiente CRI - Dettaglio per ambito tariffario</t>
  </si>
  <si>
    <t>CRI bacino di affidamento</t>
  </si>
  <si>
    <r>
      <t>K</t>
    </r>
    <r>
      <rPr>
        <b/>
        <i/>
        <vertAlign val="subscript"/>
        <sz val="11"/>
        <color theme="1"/>
        <rFont val="Century Gothic"/>
        <family val="2"/>
      </rPr>
      <t>reg</t>
    </r>
    <r>
      <rPr>
        <b/>
        <vertAlign val="subscript"/>
        <sz val="11"/>
        <color theme="1"/>
        <rFont val="Century Gothic"/>
        <family val="2"/>
      </rPr>
      <t>,a</t>
    </r>
  </si>
  <si>
    <t>Sviluppo del Piano Tariffario di affidamento</t>
  </si>
  <si>
    <t>Piano Tariffario Affidamento</t>
  </si>
  <si>
    <t>Piano Tariffario di affidamento</t>
  </si>
  <si>
    <t xml:space="preserve">TVa netto delta (∑Ta-∑Tmax) </t>
  </si>
  <si>
    <t xml:space="preserve">TFa netto delta (∑Ta-∑Tmax) </t>
  </si>
  <si>
    <t xml:space="preserve">Ta=TVa+TFa netto delta (∑Ta-∑Tmax) </t>
  </si>
  <si>
    <r>
      <t>K</t>
    </r>
    <r>
      <rPr>
        <b/>
        <i/>
        <vertAlign val="subscript"/>
        <sz val="11"/>
        <color theme="1"/>
        <rFont val="Century Gothic"/>
        <family val="2"/>
      </rPr>
      <t>com,</t>
    </r>
    <r>
      <rPr>
        <b/>
        <vertAlign val="subscript"/>
        <sz val="11"/>
        <color theme="1"/>
        <rFont val="Century Gothic"/>
        <family val="2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</si>
</sst>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&quot;€&quot;\ * #,##0.00_-;\-&quot;€&quot;\ * #,##0.00_-;_-&quot;€&quot;\ * &quot;-&quot;??_-;_-@_-"/>
    <numFmt numFmtId="166" formatCode="_-[$€-2]\ * #,##0.00_-;\-[$€-2]\ * #,##0.00_-;_-[$€-2]\ * &quot;-&quot;??_-"/>
    <numFmt numFmtId="167" formatCode="#,##0;\-\ #,##0;\-"/>
    <numFmt numFmtId="168" formatCode="_(&quot;$&quot;* #,##0_);_(&quot;$&quot;* \(#,##0\);_(&quot;$&quot;* &quot;-&quot;_);_(@_)"/>
    <numFmt numFmtId="169" formatCode="_-* #,##0\ _€_-;\-* #,##0\ _€_-;_-* &quot;-&quot;\ _€_-;_-@_-"/>
    <numFmt numFmtId="170" formatCode="_-* #,##0_-;\-* #,##0_-;_-* &quot;-&quot;??_-;_-@_-"/>
    <numFmt numFmtId="171" formatCode="0.0%"/>
    <numFmt numFmtId="172" formatCode="_-* #,##0.0000_-;\-* #,##0.0000_-;_-* &quot;-&quot;??_-;_-@_-"/>
    <numFmt numFmtId="173" formatCode="_-* #,##0\ _€_-;\-* #,##0\ _€_-;_-* &quot;-&quot;??\ _€_-;_-@_-"/>
    <numFmt numFmtId="174" formatCode="_-* #,##0.0000\ _€_-;\-* #,##0.0000\ _€_-;_-* &quot;-&quot;??\ _€_-;_-@_-"/>
    <numFmt numFmtId="175" formatCode="_-* #,##0.000_-;\-* #,##0.000_-;_-* &quot;-&quot;??_-;_-@_-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color theme="1"/>
      <name val="Arial Narrow"/>
      <family val="2"/>
    </font>
    <font>
      <sz val="9"/>
      <name val="Calibri"/>
      <family val="2"/>
    </font>
    <font>
      <sz val="11"/>
      <name val="Calibri"/>
      <family val="2"/>
    </font>
    <font>
      <sz val="10"/>
      <name val="Arial"/>
      <family val="2"/>
    </font>
    <font>
      <u/>
      <sz val="10"/>
      <color indexed="36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</font>
    <font>
      <b/>
      <sz val="8"/>
      <name val="Calibri"/>
      <family val="2"/>
    </font>
    <font>
      <sz val="8"/>
      <color indexed="8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b/>
      <sz val="10"/>
      <name val="Helv"/>
    </font>
    <font>
      <sz val="10"/>
      <name val="Times New Roman"/>
      <family val="1"/>
    </font>
    <font>
      <b/>
      <sz val="8"/>
      <name val="Helv"/>
    </font>
    <font>
      <sz val="10"/>
      <color theme="0"/>
      <name val="Arial Narrow"/>
      <family val="2"/>
    </font>
    <font>
      <sz val="10"/>
      <color rgb="FF3F3F76"/>
      <name val="Arial Narrow"/>
      <family val="2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10"/>
      <color rgb="FF006100"/>
      <name val="Arial Narrow"/>
      <family val="2"/>
    </font>
    <font>
      <sz val="10"/>
      <color rgb="FF9C6500"/>
      <name val="Arial Narrow"/>
      <family val="2"/>
    </font>
    <font>
      <b/>
      <sz val="10"/>
      <color rgb="FF3F3F3F"/>
      <name val="Arial Narrow"/>
      <family val="2"/>
    </font>
    <font>
      <sz val="10"/>
      <color indexed="64"/>
      <name val="Arial"/>
      <family val="2"/>
    </font>
    <font>
      <sz val="16"/>
      <name val="Century Gothic"/>
      <family val="2"/>
    </font>
    <font>
      <b/>
      <sz val="16"/>
      <name val="Century Gothic"/>
      <family val="2"/>
    </font>
    <font>
      <b/>
      <sz val="14"/>
      <name val="Century Gothic"/>
      <family val="2"/>
    </font>
    <font>
      <sz val="12"/>
      <color theme="1"/>
      <name val="Century Gothic"/>
      <family val="2"/>
    </font>
    <font>
      <sz val="12"/>
      <color rgb="FFFF0000"/>
      <name val="Century Gothic"/>
      <family val="2"/>
    </font>
    <font>
      <sz val="11"/>
      <color theme="1"/>
      <name val="Century Gothic"/>
      <family val="2"/>
    </font>
    <font>
      <b/>
      <sz val="11"/>
      <color rgb="FF0070C0"/>
      <name val="Century Gothic"/>
      <family val="2"/>
    </font>
    <font>
      <b/>
      <sz val="11"/>
      <color theme="1"/>
      <name val="Century Gothic"/>
      <family val="2"/>
    </font>
    <font>
      <sz val="11"/>
      <color rgb="FFFF0000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sz val="11"/>
      <color theme="0"/>
      <name val="Century Gothic"/>
      <family val="2"/>
    </font>
    <font>
      <b/>
      <i/>
      <sz val="11"/>
      <color theme="0"/>
      <name val="Century Gothic"/>
      <family val="2"/>
    </font>
    <font>
      <i/>
      <sz val="11"/>
      <color theme="1"/>
      <name val="Century Gothic"/>
      <family val="2"/>
    </font>
    <font>
      <sz val="11"/>
      <color theme="0"/>
      <name val="Century Gothic"/>
      <family val="2"/>
    </font>
    <font>
      <b/>
      <sz val="10"/>
      <color indexed="8"/>
      <name val="Century Gothic"/>
      <family val="2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16"/>
      <color theme="1"/>
      <name val="Century Gothic"/>
      <family val="2"/>
    </font>
    <font>
      <sz val="16"/>
      <color theme="1"/>
      <name val="Century Gothic"/>
      <family val="2"/>
    </font>
    <font>
      <sz val="10"/>
      <color theme="1"/>
      <name val="Century Gothic"/>
      <family val="2"/>
    </font>
    <font>
      <b/>
      <u/>
      <sz val="11"/>
      <color theme="1"/>
      <name val="Century Gothic"/>
      <family val="2"/>
    </font>
    <font>
      <b/>
      <vertAlign val="subscript"/>
      <sz val="11"/>
      <color theme="1"/>
      <name val="Century Gothic"/>
      <family val="2"/>
    </font>
    <font>
      <b/>
      <i/>
      <sz val="11"/>
      <color theme="1"/>
      <name val="Century Gothic"/>
      <family val="2"/>
    </font>
    <font>
      <b/>
      <i/>
      <vertAlign val="subscript"/>
      <sz val="11"/>
      <color theme="1"/>
      <name val="Century Gothic"/>
      <family val="2"/>
    </font>
    <font>
      <sz val="11"/>
      <color rgb="FF00CC99"/>
      <name val="Century Gothic"/>
      <family val="2"/>
    </font>
    <font>
      <b/>
      <i/>
      <sz val="11"/>
      <name val="Century Gothic"/>
      <family val="2"/>
    </font>
    <font>
      <b/>
      <i/>
      <vertAlign val="superscript"/>
      <sz val="11"/>
      <name val="Century Gothic"/>
      <family val="2"/>
    </font>
    <font>
      <b/>
      <i/>
      <vertAlign val="subscript"/>
      <sz val="11"/>
      <name val="Century Gothic"/>
      <family val="2"/>
    </font>
    <font>
      <i/>
      <vertAlign val="subscript"/>
      <sz val="11"/>
      <color theme="1"/>
      <name val="Century Gothic"/>
      <family val="2"/>
    </font>
    <font>
      <i/>
      <sz val="11"/>
      <color theme="0"/>
      <name val="Century Gothic"/>
      <family val="2"/>
    </font>
    <font>
      <i/>
      <vertAlign val="subscript"/>
      <sz val="11"/>
      <color theme="0"/>
      <name val="Century Gothic"/>
      <family val="2"/>
    </font>
    <font>
      <b/>
      <i/>
      <vertAlign val="subscript"/>
      <sz val="11"/>
      <color theme="0"/>
      <name val="Century Gothic"/>
      <family val="2"/>
    </font>
    <font>
      <b/>
      <vertAlign val="subscript"/>
      <sz val="11"/>
      <color theme="0"/>
      <name val="Century Gothic"/>
      <family val="2"/>
    </font>
    <font>
      <i/>
      <sz val="10"/>
      <name val="Century Gothic"/>
      <family val="2"/>
    </font>
    <font>
      <sz val="14"/>
      <color rgb="FFFF0000"/>
      <name val="Century Gothic"/>
      <family val="2"/>
    </font>
    <font>
      <sz val="9"/>
      <color rgb="FFFF0000"/>
      <name val="Century Gothic"/>
      <family val="2"/>
    </font>
    <font>
      <sz val="9"/>
      <color theme="1"/>
      <name val="Century Gothic"/>
      <family val="2"/>
    </font>
    <font>
      <sz val="8"/>
      <name val="Calibri"/>
      <family val="2"/>
      <scheme val="minor"/>
    </font>
    <font>
      <vertAlign val="subscript"/>
      <sz val="10"/>
      <color theme="1"/>
      <name val="Century Gothic"/>
      <family val="2"/>
    </font>
    <font>
      <sz val="11"/>
      <color theme="1"/>
      <name val="Calibri Light"/>
      <family val="2"/>
      <scheme val="major"/>
    </font>
    <font>
      <b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u/>
      <sz val="11"/>
      <name val="Century Gothic"/>
      <family val="2"/>
    </font>
    <font>
      <i/>
      <sz val="11"/>
      <name val="Century Gothic"/>
      <family val="2"/>
    </font>
    <font>
      <i/>
      <vertAlign val="subscript"/>
      <sz val="11"/>
      <name val="Century Gothic"/>
      <family val="2"/>
    </font>
    <font>
      <sz val="9"/>
      <color indexed="8"/>
      <name val="Century Gothic"/>
      <family val="2"/>
    </font>
    <font>
      <sz val="11"/>
      <color theme="4" tint="-0.249977111117893"/>
      <name val="Calibri"/>
      <family val="2"/>
      <scheme val="minor"/>
    </font>
    <font>
      <i/>
      <sz val="11"/>
      <color theme="4" tint="-0.249977111117893"/>
      <name val="Century Gothic"/>
      <family val="2"/>
    </font>
    <font>
      <b/>
      <i/>
      <sz val="11"/>
      <color theme="4" tint="-0.249977111117893"/>
      <name val="Century Gothic"/>
      <family val="2"/>
    </font>
    <font>
      <sz val="10"/>
      <color theme="0"/>
      <name val="Century Gothic"/>
      <family val="2"/>
    </font>
    <font>
      <b/>
      <i/>
      <sz val="14"/>
      <color theme="0"/>
      <name val="Calibri"/>
      <family val="2"/>
    </font>
    <font>
      <i/>
      <vertAlign val="subscript"/>
      <sz val="11"/>
      <color theme="4" tint="-0.249977111117893"/>
      <name val="Century Gothic"/>
      <family val="2"/>
    </font>
    <font>
      <b/>
      <i/>
      <vertAlign val="subscript"/>
      <sz val="11"/>
      <color theme="4" tint="-0.249977111117893"/>
      <name val="Century Gothic"/>
      <family val="2"/>
    </font>
    <font>
      <sz val="11"/>
      <color rgb="FF2F75B5"/>
      <name val="Calibri"/>
      <family val="2"/>
    </font>
    <font>
      <sz val="11"/>
      <color theme="1"/>
      <name val="Century Gothic"/>
      <family val="2"/>
    </font>
    <font>
      <b/>
      <i/>
      <sz val="11"/>
      <color theme="4" tint="-0.249977111117893"/>
      <name val="Century Gothic"/>
      <family val="2"/>
    </font>
    <font>
      <i/>
      <sz val="11"/>
      <color theme="4" tint="-0.249977111117893"/>
      <name val="Century Gothic"/>
      <family val="2"/>
    </font>
    <font>
      <sz val="16"/>
      <name val="Century Gothic"/>
      <family val="2"/>
    </font>
    <font>
      <b/>
      <sz val="11"/>
      <color rgb="FF0070C0"/>
      <name val="Century Gothic"/>
      <family val="2"/>
    </font>
  </fonts>
  <fills count="2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DEBF7"/>
        <bgColor rgb="FFDDEBF7"/>
      </patternFill>
    </fill>
    <fill>
      <patternFill patternType="solid">
        <fgColor theme="0"/>
        <bgColor theme="4" tint="0.79998168889431442"/>
      </patternFill>
    </fill>
  </fills>
  <borders count="4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56"/>
      </left>
      <right style="thin">
        <color indexed="64"/>
      </right>
      <top style="thin">
        <color indexed="64"/>
      </top>
      <bottom style="dotted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double">
        <color theme="0" tint="-0.4999847407452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indexed="64"/>
      </top>
      <bottom style="hair">
        <color indexed="64"/>
      </bottom>
      <diagonal/>
    </border>
    <border>
      <left/>
      <right style="thin">
        <color theme="0" tint="-0.499984740745262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 style="medium">
        <color theme="2" tint="-0.499984740745262"/>
      </right>
      <top style="medium">
        <color theme="2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808080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theme="0" tint="-0.499984740745262"/>
      </left>
      <right/>
      <top/>
      <bottom style="hair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 style="hair">
        <color indexed="64"/>
      </bottom>
      <diagonal/>
    </border>
    <border>
      <left style="thin">
        <color theme="0" tint="-0.499984740745262"/>
      </left>
      <right/>
      <top style="hair">
        <color indexed="64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indexed="64"/>
      </bottom>
      <diagonal/>
    </border>
  </borders>
  <cellStyleXfs count="151">
    <xf numFmtId="0" fontId="0" fillId="0" borderId="0"/>
    <xf numFmtId="166" fontId="6" fillId="0" borderId="0" applyFont="0" applyFill="0" applyBorder="0" applyAlignment="0" applyProtection="0"/>
    <xf numFmtId="166" fontId="7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/>
    <xf numFmtId="166" fontId="9" fillId="0" borderId="0"/>
    <xf numFmtId="166" fontId="9" fillId="0" borderId="0"/>
    <xf numFmtId="166" fontId="1" fillId="0" borderId="0"/>
    <xf numFmtId="9" fontId="6" fillId="0" borderId="0" applyFon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9" fontId="5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5" fontId="13" fillId="0" borderId="0"/>
    <xf numFmtId="166" fontId="6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" fontId="14" fillId="0" borderId="5"/>
    <xf numFmtId="166" fontId="15" fillId="0" borderId="0"/>
    <xf numFmtId="166" fontId="1" fillId="0" borderId="0"/>
    <xf numFmtId="166" fontId="9" fillId="0" borderId="0"/>
    <xf numFmtId="166" fontId="9" fillId="8" borderId="6" applyNumberFormat="0" applyFont="0" applyAlignment="0" applyProtection="0"/>
    <xf numFmtId="3" fontId="16" fillId="0" borderId="0" applyFont="0" applyFill="0" applyBorder="0" applyAlignment="0" applyProtection="0"/>
    <xf numFmtId="166" fontId="12" fillId="0" borderId="0" applyNumberFormat="0" applyFill="0" applyBorder="0" applyAlignment="0" applyProtection="0"/>
    <xf numFmtId="168" fontId="11" fillId="0" borderId="0" applyFont="0" applyFill="0" applyBorder="0" applyAlignment="0" applyProtection="0"/>
    <xf numFmtId="166" fontId="5" fillId="0" borderId="0"/>
    <xf numFmtId="166" fontId="6" fillId="0" borderId="0"/>
    <xf numFmtId="0" fontId="18" fillId="4" borderId="1" applyNumberFormat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0" fontId="19" fillId="0" borderId="0"/>
    <xf numFmtId="0" fontId="9" fillId="0" borderId="0"/>
    <xf numFmtId="0" fontId="19" fillId="0" borderId="0"/>
    <xf numFmtId="43" fontId="9" fillId="0" borderId="0" applyFont="0" applyFill="0" applyBorder="0" applyAlignment="0" applyProtection="0"/>
    <xf numFmtId="0" fontId="9" fillId="0" borderId="0"/>
    <xf numFmtId="165" fontId="6" fillId="0" borderId="0" applyFont="0" applyFill="0" applyBorder="0" applyAlignment="0" applyProtection="0"/>
    <xf numFmtId="0" fontId="21" fillId="2" borderId="0" applyNumberFormat="0" applyBorder="0" applyAlignment="0" applyProtection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166" fontId="8" fillId="0" borderId="0" applyNumberFormat="0" applyFill="0" applyBorder="0" applyAlignment="0" applyProtection="0">
      <alignment vertical="top"/>
      <protection locked="0"/>
    </xf>
    <xf numFmtId="0" fontId="2" fillId="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4" fontId="14" fillId="0" borderId="9"/>
    <xf numFmtId="166" fontId="9" fillId="8" borderId="7" applyNumberFormat="0" applyFont="0" applyAlignment="0" applyProtection="0"/>
    <xf numFmtId="43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7" applyNumberFormat="0" applyFont="0" applyAlignment="0" applyProtection="0"/>
    <xf numFmtId="43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4" fontId="14" fillId="0" borderId="9"/>
    <xf numFmtId="166" fontId="9" fillId="8" borderId="7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7" applyNumberFormat="0" applyFont="0" applyAlignment="0" applyProtection="0"/>
    <xf numFmtId="165" fontId="1" fillId="0" borderId="0" applyFont="0" applyFill="0" applyBorder="0" applyAlignment="0" applyProtection="0"/>
    <xf numFmtId="0" fontId="22" fillId="3" borderId="0" applyNumberFormat="0" applyBorder="0" applyAlignment="0" applyProtection="0"/>
    <xf numFmtId="0" fontId="23" fillId="5" borderId="2" applyNumberFormat="0" applyAlignment="0" applyProtection="0"/>
    <xf numFmtId="0" fontId="17" fillId="6" borderId="0" applyNumberFormat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6" fontId="9" fillId="8" borderId="7" applyNumberFormat="0" applyFont="0" applyAlignment="0" applyProtection="0"/>
    <xf numFmtId="166" fontId="9" fillId="8" borderId="7" applyNumberFormat="0" applyFont="0" applyAlignment="0" applyProtection="0"/>
    <xf numFmtId="164" fontId="9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7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5" fontId="1" fillId="0" borderId="0" applyFont="0" applyFill="0" applyBorder="0" applyAlignment="0" applyProtection="0"/>
    <xf numFmtId="0" fontId="24" fillId="0" borderId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0" fontId="18" fillId="4" borderId="1" applyNumberForma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0" fontId="21" fillId="2" borderId="0" applyNumberFormat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8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8" borderId="6" applyNumberFormat="0" applyFont="0" applyAlignment="0" applyProtection="0"/>
    <xf numFmtId="41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166" fontId="9" fillId="8" borderId="6" applyNumberFormat="0" applyFont="0" applyAlignment="0" applyProtection="0"/>
    <xf numFmtId="43" fontId="1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43" fontId="9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66" fontId="9" fillId="8" borderId="6" applyNumberFormat="0" applyFont="0" applyAlignment="0" applyProtection="0"/>
    <xf numFmtId="166" fontId="9" fillId="8" borderId="6" applyNumberFormat="0" applyFont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0" fontId="10" fillId="7" borderId="8" applyFont="0" applyFill="0" applyBorder="0" applyAlignment="0" applyProtection="0">
      <alignment horizontal="center" vertical="center"/>
      <protection locked="0"/>
    </xf>
    <xf numFmtId="166" fontId="9" fillId="8" borderId="6" applyNumberFormat="0" applyFont="0" applyAlignment="0" applyProtection="0"/>
    <xf numFmtId="166" fontId="9" fillId="8" borderId="6" applyNumberFormat="0" applyFont="0" applyAlignment="0" applyProtection="0"/>
    <xf numFmtId="43" fontId="1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0" fontId="10" fillId="7" borderId="3" applyFont="0" applyFill="0" applyBorder="0" applyAlignment="0" applyProtection="0">
      <alignment horizontal="center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166" fontId="9" fillId="8" borderId="10" applyNumberFormat="0" applyFont="0" applyAlignment="0" applyProtection="0"/>
    <xf numFmtId="43" fontId="1" fillId="0" borderId="0" applyFont="0" applyFill="0" applyBorder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11" applyFont="0" applyFill="0" applyBorder="0" applyAlignment="0" applyProtection="0">
      <alignment horizontal="center" vertical="center"/>
      <protection locked="0"/>
    </xf>
    <xf numFmtId="166" fontId="9" fillId="8" borderId="10" applyNumberFormat="0" applyFont="0" applyAlignment="0" applyProtection="0"/>
    <xf numFmtId="167" fontId="4" fillId="7" borderId="4" applyFont="0" applyFill="0" applyBorder="0" applyAlignment="0" applyProtection="0">
      <alignment horizontal="right" vertical="center"/>
      <protection locked="0"/>
    </xf>
    <xf numFmtId="10" fontId="10" fillId="7" borderId="3" applyFont="0" applyFill="0" applyBorder="0" applyAlignment="0" applyProtection="0">
      <alignment horizontal="center" vertical="center"/>
      <protection locked="0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1">
    <xf numFmtId="0" fontId="0" fillId="0" borderId="0" xfId="0"/>
    <xf numFmtId="0" fontId="0" fillId="9" borderId="0" xfId="0" applyFill="1"/>
    <xf numFmtId="0" fontId="44" fillId="9" borderId="16" xfId="0" applyFont="1" applyFill="1" applyBorder="1" applyAlignment="1">
      <alignment horizontal="left" vertical="center"/>
    </xf>
    <xf numFmtId="0" fontId="0" fillId="9" borderId="0" xfId="0" applyFill="1" applyAlignment="1">
      <alignment vertical="center"/>
    </xf>
    <xf numFmtId="170" fontId="36" fillId="11" borderId="13" xfId="149" applyNumberFormat="1" applyFont="1" applyFill="1" applyBorder="1" applyAlignment="1" applyProtection="1">
      <alignment horizontal="center" vertical="center"/>
    </xf>
    <xf numFmtId="170" fontId="30" fillId="17" borderId="13" xfId="149" applyNumberFormat="1" applyFont="1" applyFill="1" applyBorder="1" applyAlignment="1" applyProtection="1">
      <alignment horizontal="center" vertical="center"/>
    </xf>
    <xf numFmtId="170" fontId="30" fillId="17" borderId="32" xfId="149" applyNumberFormat="1" applyFont="1" applyFill="1" applyBorder="1" applyAlignment="1" applyProtection="1">
      <alignment horizontal="center" vertical="center"/>
    </xf>
    <xf numFmtId="10" fontId="36" fillId="11" borderId="13" xfId="150" applyNumberFormat="1" applyFont="1" applyFill="1" applyBorder="1" applyAlignment="1" applyProtection="1">
      <alignment horizontal="center" vertical="center"/>
    </xf>
    <xf numFmtId="172" fontId="36" fillId="11" borderId="13" xfId="149" applyNumberFormat="1" applyFont="1" applyFill="1" applyBorder="1" applyAlignment="1" applyProtection="1">
      <alignment vertical="center"/>
    </xf>
    <xf numFmtId="173" fontId="36" fillId="11" borderId="13" xfId="149" applyNumberFormat="1" applyFont="1" applyFill="1" applyBorder="1" applyAlignment="1" applyProtection="1">
      <alignment horizontal="center" vertical="center"/>
    </xf>
    <xf numFmtId="170" fontId="27" fillId="11" borderId="13" xfId="149" applyNumberFormat="1" applyFont="1" applyFill="1" applyBorder="1" applyAlignment="1" applyProtection="1">
      <alignment horizontal="center" vertical="center"/>
    </xf>
    <xf numFmtId="170" fontId="36" fillId="11" borderId="17" xfId="149" applyNumberFormat="1" applyFont="1" applyFill="1" applyBorder="1" applyAlignment="1" applyProtection="1">
      <alignment horizontal="center" vertical="center"/>
    </xf>
    <xf numFmtId="170" fontId="30" fillId="17" borderId="17" xfId="149" applyNumberFormat="1" applyFont="1" applyFill="1" applyBorder="1" applyAlignment="1" applyProtection="1">
      <alignment horizontal="center" vertical="center"/>
    </xf>
    <xf numFmtId="170" fontId="30" fillId="17" borderId="34" xfId="149" applyNumberFormat="1" applyFont="1" applyFill="1" applyBorder="1" applyAlignment="1" applyProtection="1">
      <alignment horizontal="center" vertical="center"/>
    </xf>
    <xf numFmtId="172" fontId="36" fillId="11" borderId="17" xfId="149" applyNumberFormat="1" applyFont="1" applyFill="1" applyBorder="1" applyAlignment="1" applyProtection="1">
      <alignment vertical="center"/>
    </xf>
    <xf numFmtId="174" fontId="36" fillId="11" borderId="13" xfId="149" applyNumberFormat="1" applyFont="1" applyFill="1" applyBorder="1" applyAlignment="1" applyProtection="1">
      <alignment horizontal="center" vertical="center"/>
    </xf>
    <xf numFmtId="170" fontId="39" fillId="11" borderId="13" xfId="149" applyNumberFormat="1" applyFont="1" applyFill="1" applyBorder="1" applyAlignment="1" applyProtection="1">
      <alignment horizontal="center" vertical="center"/>
    </xf>
    <xf numFmtId="0" fontId="66" fillId="9" borderId="0" xfId="0" applyFont="1" applyFill="1" applyAlignment="1">
      <alignment horizontal="center"/>
    </xf>
    <xf numFmtId="0" fontId="66" fillId="9" borderId="0" xfId="0" applyFont="1" applyFill="1" applyAlignment="1">
      <alignment horizontal="center" vertical="center"/>
    </xf>
    <xf numFmtId="0" fontId="66" fillId="9" borderId="0" xfId="0" applyFont="1" applyFill="1"/>
    <xf numFmtId="0" fontId="68" fillId="9" borderId="0" xfId="0" applyFont="1" applyFill="1"/>
    <xf numFmtId="0" fontId="66" fillId="9" borderId="0" xfId="0" applyFont="1" applyFill="1" applyAlignment="1">
      <alignment horizontal="left"/>
    </xf>
    <xf numFmtId="0" fontId="68" fillId="9" borderId="0" xfId="0" applyFont="1" applyFill="1" applyAlignment="1">
      <alignment horizontal="center" vertical="center"/>
    </xf>
    <xf numFmtId="0" fontId="68" fillId="9" borderId="0" xfId="0" applyFont="1" applyFill="1" applyAlignment="1">
      <alignment horizontal="center"/>
    </xf>
    <xf numFmtId="0" fontId="68" fillId="9" borderId="0" xfId="0" applyFont="1" applyFill="1" applyAlignment="1">
      <alignment horizontal="left"/>
    </xf>
    <xf numFmtId="0" fontId="34" fillId="12" borderId="35" xfId="0" applyFont="1" applyFill="1" applyBorder="1" applyAlignment="1">
      <alignment horizontal="center" vertical="center"/>
    </xf>
    <xf numFmtId="0" fontId="32" fillId="12" borderId="8" xfId="0" applyFont="1" applyFill="1" applyBorder="1" applyAlignment="1">
      <alignment horizontal="center" vertical="center" wrapText="1"/>
    </xf>
    <xf numFmtId="9" fontId="30" fillId="0" borderId="8" xfId="0" applyNumberFormat="1" applyFont="1" applyBorder="1" applyAlignment="1">
      <alignment horizontal="center" vertical="center"/>
    </xf>
    <xf numFmtId="171" fontId="30" fillId="0" borderId="27" xfId="0" applyNumberFormat="1" applyFont="1" applyBorder="1" applyAlignment="1">
      <alignment horizontal="center" vertical="center"/>
    </xf>
    <xf numFmtId="0" fontId="35" fillId="9" borderId="36" xfId="0" applyFont="1" applyFill="1" applyBorder="1" applyAlignment="1">
      <alignment horizontal="center" vertical="center"/>
    </xf>
    <xf numFmtId="43" fontId="30" fillId="0" borderId="8" xfId="149" applyFont="1" applyBorder="1" applyAlignment="1">
      <alignment horizontal="center" vertical="center"/>
    </xf>
    <xf numFmtId="175" fontId="30" fillId="0" borderId="27" xfId="149" applyNumberFormat="1" applyFont="1" applyBorder="1" applyAlignment="1">
      <alignment horizontal="center" vertical="center"/>
    </xf>
    <xf numFmtId="0" fontId="30" fillId="9" borderId="36" xfId="0" applyFont="1" applyFill="1" applyBorder="1" applyAlignment="1">
      <alignment vertical="center"/>
    </xf>
    <xf numFmtId="0" fontId="67" fillId="17" borderId="37" xfId="0" applyFont="1" applyFill="1" applyBorder="1" applyAlignment="1">
      <alignment vertical="center"/>
    </xf>
    <xf numFmtId="0" fontId="67" fillId="17" borderId="38" xfId="0" applyFont="1" applyFill="1" applyBorder="1" applyAlignment="1">
      <alignment vertical="center"/>
    </xf>
    <xf numFmtId="0" fontId="66" fillId="9" borderId="13" xfId="0" applyFont="1" applyFill="1" applyBorder="1" applyAlignment="1">
      <alignment vertical="center"/>
    </xf>
    <xf numFmtId="0" fontId="0" fillId="9" borderId="39" xfId="0" applyFill="1" applyBorder="1"/>
    <xf numFmtId="0" fontId="66" fillId="12" borderId="13" xfId="0" applyFont="1" applyFill="1" applyBorder="1" applyAlignment="1">
      <alignment vertical="center"/>
    </xf>
    <xf numFmtId="0" fontId="66" fillId="9" borderId="29" xfId="0" applyFont="1" applyFill="1" applyBorder="1" applyAlignment="1">
      <alignment horizontal="center"/>
    </xf>
    <xf numFmtId="0" fontId="66" fillId="9" borderId="24" xfId="0" applyFont="1" applyFill="1" applyBorder="1" applyAlignment="1">
      <alignment vertical="center"/>
    </xf>
    <xf numFmtId="0" fontId="66" fillId="9" borderId="18" xfId="0" applyFont="1" applyFill="1" applyBorder="1"/>
    <xf numFmtId="0" fontId="66" fillId="9" borderId="22" xfId="0" applyFont="1" applyFill="1" applyBorder="1" applyAlignment="1">
      <alignment vertical="center"/>
    </xf>
    <xf numFmtId="170" fontId="39" fillId="11" borderId="17" xfId="149" applyNumberFormat="1" applyFont="1" applyFill="1" applyBorder="1" applyAlignment="1" applyProtection="1">
      <alignment horizontal="center" vertical="center"/>
    </xf>
    <xf numFmtId="174" fontId="36" fillId="11" borderId="17" xfId="149" applyNumberFormat="1" applyFont="1" applyFill="1" applyBorder="1" applyAlignment="1" applyProtection="1">
      <alignment horizontal="center" vertical="center"/>
    </xf>
    <xf numFmtId="170" fontId="39" fillId="11" borderId="14" xfId="149" applyNumberFormat="1" applyFont="1" applyFill="1" applyBorder="1" applyAlignment="1" applyProtection="1">
      <alignment horizontal="center" vertical="center"/>
    </xf>
    <xf numFmtId="170" fontId="35" fillId="12" borderId="13" xfId="149" applyNumberFormat="1" applyFont="1" applyFill="1" applyBorder="1" applyAlignment="1" applyProtection="1">
      <alignment horizontal="center" vertical="center"/>
    </xf>
    <xf numFmtId="170" fontId="34" fillId="19" borderId="13" xfId="149" applyNumberFormat="1" applyFont="1" applyFill="1" applyBorder="1" applyAlignment="1" applyProtection="1">
      <alignment horizontal="center" vertical="center"/>
    </xf>
    <xf numFmtId="170" fontId="32" fillId="10" borderId="17" xfId="149" applyNumberFormat="1" applyFont="1" applyFill="1" applyBorder="1" applyAlignment="1" applyProtection="1">
      <alignment horizontal="center" vertical="center"/>
    </xf>
    <xf numFmtId="170" fontId="32" fillId="10" borderId="13" xfId="149" applyNumberFormat="1" applyFont="1" applyFill="1" applyBorder="1" applyAlignment="1" applyProtection="1">
      <alignment horizontal="center" vertical="center"/>
    </xf>
    <xf numFmtId="0" fontId="32" fillId="17" borderId="13" xfId="0" applyFont="1" applyFill="1" applyBorder="1" applyAlignment="1">
      <alignment vertical="center"/>
    </xf>
    <xf numFmtId="0" fontId="45" fillId="9" borderId="16" xfId="0" applyFont="1" applyFill="1" applyBorder="1" applyAlignment="1">
      <alignment horizontal="left" vertical="center"/>
    </xf>
    <xf numFmtId="0" fontId="45" fillId="9" borderId="16" xfId="0" applyFont="1" applyFill="1" applyBorder="1"/>
    <xf numFmtId="0" fontId="45" fillId="9" borderId="0" xfId="0" applyFont="1" applyFill="1" applyAlignment="1">
      <alignment horizontal="left" vertical="center"/>
    </xf>
    <xf numFmtId="0" fontId="44" fillId="9" borderId="0" xfId="0" applyFont="1" applyFill="1" applyAlignment="1">
      <alignment horizontal="left" vertical="center"/>
    </xf>
    <xf numFmtId="0" fontId="45" fillId="9" borderId="0" xfId="0" applyFont="1" applyFill="1"/>
    <xf numFmtId="0" fontId="46" fillId="16" borderId="13" xfId="0" applyFont="1" applyFill="1" applyBorder="1" applyAlignment="1">
      <alignment vertical="center" wrapText="1"/>
    </xf>
    <xf numFmtId="0" fontId="76" fillId="13" borderId="13" xfId="0" applyFont="1" applyFill="1" applyBorder="1" applyAlignment="1">
      <alignment vertical="center" wrapText="1"/>
    </xf>
    <xf numFmtId="170" fontId="30" fillId="9" borderId="13" xfId="149" applyNumberFormat="1" applyFont="1" applyFill="1" applyBorder="1" applyAlignment="1" applyProtection="1">
      <alignment horizontal="center" vertical="center"/>
      <protection locked="0"/>
    </xf>
    <xf numFmtId="0" fontId="30" fillId="9" borderId="13" xfId="0" applyFont="1" applyFill="1" applyBorder="1" applyAlignment="1" applyProtection="1">
      <alignment vertical="center"/>
      <protection locked="0"/>
    </xf>
    <xf numFmtId="14" fontId="30" fillId="9" borderId="13" xfId="0" applyNumberFormat="1" applyFont="1" applyFill="1" applyBorder="1" applyAlignment="1" applyProtection="1">
      <alignment vertical="center"/>
      <protection locked="0"/>
    </xf>
    <xf numFmtId="0" fontId="30" fillId="9" borderId="13" xfId="0" applyFont="1" applyFill="1" applyBorder="1" applyAlignment="1" applyProtection="1">
      <alignment horizontal="center" vertical="center"/>
      <protection locked="0"/>
    </xf>
    <xf numFmtId="0" fontId="30" fillId="9" borderId="8" xfId="0" applyFont="1" applyFill="1" applyBorder="1" applyProtection="1">
      <protection locked="0"/>
    </xf>
    <xf numFmtId="0" fontId="30" fillId="9" borderId="0" xfId="0" applyFont="1" applyFill="1" applyProtection="1">
      <protection locked="0"/>
    </xf>
    <xf numFmtId="170" fontId="30" fillId="9" borderId="13" xfId="149" applyNumberFormat="1" applyFont="1" applyFill="1" applyBorder="1" applyProtection="1">
      <protection locked="0"/>
    </xf>
    <xf numFmtId="0" fontId="30" fillId="9" borderId="13" xfId="0" applyFont="1" applyFill="1" applyBorder="1" applyProtection="1">
      <protection locked="0"/>
    </xf>
    <xf numFmtId="170" fontId="32" fillId="9" borderId="13" xfId="149" applyNumberFormat="1" applyFont="1" applyFill="1" applyBorder="1" applyProtection="1">
      <protection locked="0"/>
    </xf>
    <xf numFmtId="9" fontId="39" fillId="0" borderId="8" xfId="0" applyNumberFormat="1" applyFont="1" applyBorder="1" applyAlignment="1">
      <alignment horizontal="center" vertical="center"/>
    </xf>
    <xf numFmtId="43" fontId="39" fillId="0" borderId="8" xfId="149" applyFont="1" applyBorder="1" applyAlignment="1">
      <alignment horizontal="center" vertical="center"/>
    </xf>
    <xf numFmtId="49" fontId="30" fillId="9" borderId="8" xfId="0" applyNumberFormat="1" applyFont="1" applyFill="1" applyBorder="1" applyProtection="1">
      <protection locked="0"/>
    </xf>
    <xf numFmtId="0" fontId="0" fillId="0" borderId="13" xfId="0" applyBorder="1"/>
    <xf numFmtId="0" fontId="0" fillId="9" borderId="0" xfId="0" applyFill="1" applyProtection="1">
      <protection locked="0"/>
    </xf>
    <xf numFmtId="0" fontId="26" fillId="9" borderId="12" xfId="0" applyFont="1" applyFill="1" applyBorder="1" applyAlignment="1" applyProtection="1">
      <alignment horizontal="left" vertical="center"/>
      <protection locked="0"/>
    </xf>
    <xf numFmtId="0" fontId="25" fillId="9" borderId="12" xfId="0" applyFont="1" applyFill="1" applyBorder="1" applyProtection="1">
      <protection locked="0"/>
    </xf>
    <xf numFmtId="0" fontId="27" fillId="9" borderId="12" xfId="0" applyFont="1" applyFill="1" applyBorder="1" applyAlignment="1" applyProtection="1">
      <alignment vertical="center" wrapText="1"/>
      <protection locked="0"/>
    </xf>
    <xf numFmtId="166" fontId="40" fillId="15" borderId="13" xfId="0" applyNumberFormat="1" applyFont="1" applyFill="1" applyBorder="1" applyProtection="1">
      <protection locked="0"/>
    </xf>
    <xf numFmtId="166" fontId="43" fillId="15" borderId="13" xfId="0" applyNumberFormat="1" applyFont="1" applyFill="1" applyBorder="1" applyAlignment="1" applyProtection="1">
      <alignment horizontal="center"/>
      <protection locked="0"/>
    </xf>
    <xf numFmtId="1" fontId="32" fillId="15" borderId="14" xfId="0" applyNumberFormat="1" applyFont="1" applyFill="1" applyBorder="1" applyAlignment="1" applyProtection="1">
      <alignment horizontal="center"/>
      <protection locked="0"/>
    </xf>
    <xf numFmtId="0" fontId="32" fillId="15" borderId="14" xfId="0" applyFont="1" applyFill="1" applyBorder="1" applyAlignment="1" applyProtection="1">
      <alignment horizontal="center"/>
      <protection locked="0"/>
    </xf>
    <xf numFmtId="0" fontId="32" fillId="9" borderId="0" xfId="0" applyFont="1" applyFill="1" applyProtection="1">
      <protection locked="0"/>
    </xf>
    <xf numFmtId="0" fontId="32" fillId="18" borderId="13" xfId="0" applyFont="1" applyFill="1" applyBorder="1" applyProtection="1">
      <protection locked="0"/>
    </xf>
    <xf numFmtId="166" fontId="43" fillId="18" borderId="13" xfId="0" applyNumberFormat="1" applyFont="1" applyFill="1" applyBorder="1" applyAlignment="1" applyProtection="1">
      <alignment horizontal="center"/>
      <protection locked="0"/>
    </xf>
    <xf numFmtId="170" fontId="32" fillId="18" borderId="13" xfId="149" applyNumberFormat="1" applyFont="1" applyFill="1" applyBorder="1" applyProtection="1">
      <protection locked="0"/>
    </xf>
    <xf numFmtId="166" fontId="42" fillId="0" borderId="13" xfId="0" applyNumberFormat="1" applyFont="1" applyBorder="1" applyAlignment="1" applyProtection="1">
      <alignment horizontal="center"/>
      <protection locked="0"/>
    </xf>
    <xf numFmtId="0" fontId="38" fillId="9" borderId="13" xfId="0" applyFont="1" applyFill="1" applyBorder="1" applyAlignment="1" applyProtection="1">
      <alignment horizontal="right"/>
      <protection locked="0"/>
    </xf>
    <xf numFmtId="166" fontId="42" fillId="18" borderId="13" xfId="0" applyNumberFormat="1" applyFont="1" applyFill="1" applyBorder="1" applyAlignment="1" applyProtection="1">
      <alignment horizontal="center"/>
      <protection locked="0"/>
    </xf>
    <xf numFmtId="166" fontId="60" fillId="0" borderId="13" xfId="0" applyNumberFormat="1" applyFont="1" applyBorder="1" applyAlignment="1" applyProtection="1">
      <alignment horizontal="center"/>
      <protection locked="0"/>
    </xf>
    <xf numFmtId="0" fontId="30" fillId="12" borderId="0" xfId="0" applyFont="1" applyFill="1" applyProtection="1">
      <protection locked="0"/>
    </xf>
    <xf numFmtId="0" fontId="30" fillId="19" borderId="0" xfId="0" applyFont="1" applyFill="1" applyProtection="1">
      <protection locked="0"/>
    </xf>
    <xf numFmtId="170" fontId="30" fillId="19" borderId="0" xfId="0" applyNumberFormat="1" applyFont="1" applyFill="1" applyProtection="1">
      <protection locked="0"/>
    </xf>
    <xf numFmtId="0" fontId="33" fillId="9" borderId="12" xfId="0" applyFont="1" applyFill="1" applyBorder="1" applyAlignment="1" applyProtection="1">
      <alignment vertical="center"/>
      <protection locked="0"/>
    </xf>
    <xf numFmtId="0" fontId="34" fillId="9" borderId="12" xfId="0" applyFont="1" applyFill="1" applyBorder="1" applyAlignment="1" applyProtection="1">
      <alignment vertical="center" wrapText="1"/>
      <protection locked="0"/>
    </xf>
    <xf numFmtId="0" fontId="35" fillId="9" borderId="0" xfId="0" applyFont="1" applyFill="1" applyProtection="1">
      <protection locked="0"/>
    </xf>
    <xf numFmtId="0" fontId="30" fillId="9" borderId="0" xfId="0" applyFont="1" applyFill="1" applyAlignment="1" applyProtection="1">
      <alignment vertical="center"/>
      <protection locked="0"/>
    </xf>
    <xf numFmtId="0" fontId="40" fillId="15" borderId="13" xfId="0" applyFont="1" applyFill="1" applyBorder="1" applyAlignment="1" applyProtection="1">
      <alignment horizontal="center"/>
      <protection locked="0"/>
    </xf>
    <xf numFmtId="0" fontId="40" fillId="15" borderId="13" xfId="0" applyFont="1" applyFill="1" applyBorder="1" applyAlignment="1" applyProtection="1">
      <alignment horizontal="center" vertical="center"/>
      <protection locked="0"/>
    </xf>
    <xf numFmtId="166" fontId="41" fillId="0" borderId="13" xfId="0" applyNumberFormat="1" applyFont="1" applyBorder="1" applyAlignment="1" applyProtection="1">
      <alignment horizontal="left"/>
      <protection locked="0"/>
    </xf>
    <xf numFmtId="166" fontId="42" fillId="0" borderId="13" xfId="0" applyNumberFormat="1" applyFont="1" applyBorder="1" applyAlignment="1" applyProtection="1">
      <alignment horizontal="center" vertical="center"/>
      <protection locked="0"/>
    </xf>
    <xf numFmtId="166" fontId="41" fillId="0" borderId="13" xfId="0" applyNumberFormat="1" applyFont="1" applyBorder="1" applyProtection="1">
      <protection locked="0"/>
    </xf>
    <xf numFmtId="166" fontId="41" fillId="0" borderId="13" xfId="0" applyNumberFormat="1" applyFont="1" applyBorder="1" applyAlignment="1" applyProtection="1">
      <alignment horizontal="left" vertical="center" wrapText="1"/>
      <protection locked="0"/>
    </xf>
    <xf numFmtId="166" fontId="43" fillId="15" borderId="13" xfId="0" applyNumberFormat="1" applyFont="1" applyFill="1" applyBorder="1" applyAlignment="1" applyProtection="1">
      <alignment horizontal="center" vertical="center"/>
      <protection locked="0"/>
    </xf>
    <xf numFmtId="170" fontId="32" fillId="15" borderId="13" xfId="149" applyNumberFormat="1" applyFont="1" applyFill="1" applyBorder="1" applyProtection="1">
      <protection locked="0"/>
    </xf>
    <xf numFmtId="166" fontId="40" fillId="18" borderId="13" xfId="0" applyNumberFormat="1" applyFont="1" applyFill="1" applyBorder="1" applyProtection="1">
      <protection locked="0"/>
    </xf>
    <xf numFmtId="166" fontId="43" fillId="18" borderId="13" xfId="0" applyNumberFormat="1" applyFont="1" applyFill="1" applyBorder="1" applyAlignment="1" applyProtection="1">
      <alignment horizontal="center" vertical="center"/>
      <protection locked="0"/>
    </xf>
    <xf numFmtId="166" fontId="72" fillId="0" borderId="13" xfId="0" applyNumberFormat="1" applyFont="1" applyBorder="1" applyAlignment="1" applyProtection="1">
      <alignment horizontal="left" wrapText="1"/>
      <protection locked="0"/>
    </xf>
    <xf numFmtId="170" fontId="30" fillId="15" borderId="13" xfId="149" applyNumberFormat="1" applyFont="1" applyFill="1" applyBorder="1" applyProtection="1">
      <protection locked="0"/>
    </xf>
    <xf numFmtId="170" fontId="30" fillId="18" borderId="13" xfId="149" applyNumberFormat="1" applyFont="1" applyFill="1" applyBorder="1" applyProtection="1">
      <protection locked="0"/>
    </xf>
    <xf numFmtId="0" fontId="30" fillId="9" borderId="24" xfId="0" applyFont="1" applyFill="1" applyBorder="1" applyAlignment="1" applyProtection="1">
      <alignment vertical="center"/>
      <protection locked="0"/>
    </xf>
    <xf numFmtId="0" fontId="30" fillId="9" borderId="24" xfId="0" applyFont="1" applyFill="1" applyBorder="1" applyProtection="1">
      <protection locked="0"/>
    </xf>
    <xf numFmtId="166" fontId="40" fillId="9" borderId="0" xfId="0" applyNumberFormat="1" applyFont="1" applyFill="1" applyProtection="1">
      <protection locked="0"/>
    </xf>
    <xf numFmtId="166" fontId="43" fillId="9" borderId="0" xfId="0" applyNumberFormat="1" applyFont="1" applyFill="1" applyAlignment="1" applyProtection="1">
      <alignment horizontal="center" vertical="center"/>
      <protection locked="0"/>
    </xf>
    <xf numFmtId="170" fontId="30" fillId="9" borderId="0" xfId="149" applyNumberFormat="1" applyFont="1" applyFill="1" applyProtection="1">
      <protection locked="0"/>
    </xf>
    <xf numFmtId="0" fontId="47" fillId="9" borderId="0" xfId="0" applyFont="1" applyFill="1" applyProtection="1">
      <protection locked="0"/>
    </xf>
    <xf numFmtId="0" fontId="25" fillId="9" borderId="0" xfId="0" applyFont="1" applyFill="1" applyProtection="1">
      <protection locked="0"/>
    </xf>
    <xf numFmtId="49" fontId="38" fillId="12" borderId="17" xfId="149" applyNumberFormat="1" applyFont="1" applyFill="1" applyBorder="1" applyAlignment="1" applyProtection="1">
      <alignment horizontal="right" vertical="center"/>
      <protection locked="0"/>
    </xf>
    <xf numFmtId="0" fontId="38" fillId="12" borderId="13" xfId="0" applyFont="1" applyFill="1" applyBorder="1" applyAlignment="1" applyProtection="1">
      <alignment horizontal="right" vertical="center"/>
      <protection locked="0"/>
    </xf>
    <xf numFmtId="170" fontId="0" fillId="0" borderId="13" xfId="149" applyNumberFormat="1" applyFont="1" applyBorder="1" applyProtection="1">
      <protection locked="0"/>
    </xf>
    <xf numFmtId="170" fontId="0" fillId="0" borderId="23" xfId="149" applyNumberFormat="1" applyFont="1" applyBorder="1" applyProtection="1">
      <protection locked="0"/>
    </xf>
    <xf numFmtId="0" fontId="38" fillId="12" borderId="14" xfId="0" applyFont="1" applyFill="1" applyBorder="1" applyAlignment="1" applyProtection="1">
      <alignment horizontal="right" vertical="center"/>
      <protection locked="0"/>
    </xf>
    <xf numFmtId="49" fontId="38" fillId="12" borderId="13" xfId="149" applyNumberFormat="1" applyFont="1" applyFill="1" applyBorder="1" applyAlignment="1" applyProtection="1">
      <alignment horizontal="right" vertical="center"/>
      <protection locked="0"/>
    </xf>
    <xf numFmtId="171" fontId="30" fillId="0" borderId="13" xfId="150" applyNumberFormat="1" applyFont="1" applyBorder="1" applyProtection="1">
      <protection locked="0"/>
    </xf>
    <xf numFmtId="171" fontId="30" fillId="0" borderId="23" xfId="150" applyNumberFormat="1" applyFont="1" applyBorder="1" applyProtection="1">
      <protection locked="0"/>
    </xf>
    <xf numFmtId="0" fontId="30" fillId="9" borderId="35" xfId="0" applyFont="1" applyFill="1" applyBorder="1" applyProtection="1">
      <protection locked="0"/>
    </xf>
    <xf numFmtId="43" fontId="35" fillId="0" borderId="8" xfId="149" applyFont="1" applyBorder="1" applyAlignment="1">
      <alignment horizontal="center" vertical="center"/>
    </xf>
    <xf numFmtId="170" fontId="0" fillId="9" borderId="13" xfId="149" applyNumberFormat="1" applyFont="1" applyFill="1" applyBorder="1" applyProtection="1">
      <protection locked="0"/>
    </xf>
    <xf numFmtId="170" fontId="0" fillId="9" borderId="25" xfId="149" applyNumberFormat="1" applyFont="1" applyFill="1" applyBorder="1" applyProtection="1">
      <protection locked="0"/>
    </xf>
    <xf numFmtId="170" fontId="0" fillId="9" borderId="14" xfId="149" applyNumberFormat="1" applyFont="1" applyFill="1" applyBorder="1" applyProtection="1">
      <protection locked="0"/>
    </xf>
    <xf numFmtId="171" fontId="30" fillId="9" borderId="13" xfId="150" applyNumberFormat="1" applyFont="1" applyFill="1" applyBorder="1" applyProtection="1">
      <protection locked="0"/>
    </xf>
    <xf numFmtId="171" fontId="30" fillId="9" borderId="25" xfId="150" applyNumberFormat="1" applyFont="1" applyFill="1" applyBorder="1" applyProtection="1">
      <protection locked="0"/>
    </xf>
    <xf numFmtId="171" fontId="30" fillId="9" borderId="14" xfId="150" applyNumberFormat="1" applyFont="1" applyFill="1" applyBorder="1" applyProtection="1">
      <protection locked="0"/>
    </xf>
    <xf numFmtId="0" fontId="30" fillId="17" borderId="8" xfId="0" applyFont="1" applyFill="1" applyBorder="1" applyProtection="1">
      <protection locked="0"/>
    </xf>
    <xf numFmtId="0" fontId="30" fillId="17" borderId="35" xfId="0" applyFont="1" applyFill="1" applyBorder="1" applyProtection="1">
      <protection locked="0"/>
    </xf>
    <xf numFmtId="0" fontId="46" fillId="17" borderId="13" xfId="0" applyFont="1" applyFill="1" applyBorder="1" applyAlignment="1">
      <alignment vertical="center" wrapText="1"/>
    </xf>
    <xf numFmtId="0" fontId="46" fillId="10" borderId="13" xfId="0" applyFont="1" applyFill="1" applyBorder="1" applyAlignment="1">
      <alignment vertical="center" wrapText="1"/>
    </xf>
    <xf numFmtId="0" fontId="46" fillId="18" borderId="13" xfId="0" applyFont="1" applyFill="1" applyBorder="1" applyAlignment="1">
      <alignment vertical="center" wrapText="1"/>
    </xf>
    <xf numFmtId="0" fontId="46" fillId="15" borderId="13" xfId="0" applyFont="1" applyFill="1" applyBorder="1" applyAlignment="1">
      <alignment vertical="center" wrapText="1"/>
    </xf>
    <xf numFmtId="0" fontId="46" fillId="12" borderId="13" xfId="0" applyFont="1" applyFill="1" applyBorder="1" applyAlignment="1">
      <alignment vertical="center" wrapText="1"/>
    </xf>
    <xf numFmtId="1" fontId="30" fillId="9" borderId="13" xfId="149" applyNumberFormat="1" applyFont="1" applyFill="1" applyBorder="1" applyAlignment="1" applyProtection="1">
      <alignment horizontal="center" vertical="center"/>
      <protection locked="0"/>
    </xf>
    <xf numFmtId="49" fontId="0" fillId="9" borderId="17" xfId="149" applyNumberFormat="1" applyFont="1" applyFill="1" applyBorder="1" applyProtection="1">
      <protection locked="0"/>
    </xf>
    <xf numFmtId="170" fontId="0" fillId="9" borderId="23" xfId="149" applyNumberFormat="1" applyFont="1" applyFill="1" applyBorder="1" applyProtection="1">
      <protection locked="0"/>
    </xf>
    <xf numFmtId="49" fontId="0" fillId="9" borderId="21" xfId="149" applyNumberFormat="1" applyFont="1" applyFill="1" applyBorder="1" applyProtection="1">
      <protection locked="0"/>
    </xf>
    <xf numFmtId="170" fontId="0" fillId="9" borderId="19" xfId="149" applyNumberFormat="1" applyFont="1" applyFill="1" applyBorder="1" applyProtection="1">
      <protection locked="0"/>
    </xf>
    <xf numFmtId="49" fontId="30" fillId="9" borderId="13" xfId="149" applyNumberFormat="1" applyFont="1" applyFill="1" applyBorder="1" applyProtection="1">
      <protection locked="0"/>
    </xf>
    <xf numFmtId="49" fontId="30" fillId="9" borderId="14" xfId="149" applyNumberFormat="1" applyFont="1" applyFill="1" applyBorder="1" applyProtection="1">
      <protection locked="0"/>
    </xf>
    <xf numFmtId="49" fontId="30" fillId="9" borderId="17" xfId="149" applyNumberFormat="1" applyFont="1" applyFill="1" applyBorder="1" applyProtection="1">
      <protection locked="0"/>
    </xf>
    <xf numFmtId="171" fontId="30" fillId="9" borderId="23" xfId="150" applyNumberFormat="1" applyFont="1" applyFill="1" applyBorder="1" applyProtection="1">
      <protection locked="0"/>
    </xf>
    <xf numFmtId="49" fontId="30" fillId="9" borderId="21" xfId="149" applyNumberFormat="1" applyFont="1" applyFill="1" applyBorder="1" applyProtection="1">
      <protection locked="0"/>
    </xf>
    <xf numFmtId="171" fontId="30" fillId="9" borderId="19" xfId="150" applyNumberFormat="1" applyFont="1" applyFill="1" applyBorder="1" applyProtection="1">
      <protection locked="0"/>
    </xf>
    <xf numFmtId="170" fontId="30" fillId="19" borderId="31" xfId="149" applyNumberFormat="1" applyFont="1" applyFill="1" applyBorder="1" applyAlignment="1" applyProtection="1">
      <alignment horizontal="center" vertical="center"/>
    </xf>
    <xf numFmtId="0" fontId="81" fillId="9" borderId="0" xfId="0" applyFont="1" applyFill="1" applyProtection="1">
      <protection locked="0"/>
    </xf>
    <xf numFmtId="171" fontId="30" fillId="9" borderId="17" xfId="150" applyNumberFormat="1" applyFont="1" applyFill="1" applyBorder="1" applyAlignment="1" applyProtection="1">
      <alignment horizontal="center" vertical="center"/>
      <protection locked="0"/>
    </xf>
    <xf numFmtId="170" fontId="30" fillId="19" borderId="33" xfId="149" applyNumberFormat="1" applyFont="1" applyFill="1" applyBorder="1" applyAlignment="1" applyProtection="1">
      <alignment horizontal="center" vertical="center"/>
    </xf>
    <xf numFmtId="10" fontId="36" fillId="11" borderId="17" xfId="150" applyNumberFormat="1" applyFont="1" applyFill="1" applyBorder="1" applyAlignment="1" applyProtection="1">
      <alignment horizontal="center" vertical="center"/>
    </xf>
    <xf numFmtId="173" fontId="36" fillId="11" borderId="17" xfId="149" applyNumberFormat="1" applyFont="1" applyFill="1" applyBorder="1" applyAlignment="1" applyProtection="1">
      <alignment horizontal="center" vertical="center"/>
    </xf>
    <xf numFmtId="170" fontId="39" fillId="11" borderId="21" xfId="149" applyNumberFormat="1" applyFont="1" applyFill="1" applyBorder="1" applyAlignment="1" applyProtection="1">
      <alignment horizontal="center" vertical="center"/>
    </xf>
    <xf numFmtId="170" fontId="35" fillId="12" borderId="17" xfId="149" applyNumberFormat="1" applyFont="1" applyFill="1" applyBorder="1" applyAlignment="1" applyProtection="1">
      <alignment horizontal="center" vertical="center"/>
    </xf>
    <xf numFmtId="170" fontId="30" fillId="9" borderId="17" xfId="149" applyNumberFormat="1" applyFont="1" applyFill="1" applyBorder="1" applyAlignment="1" applyProtection="1">
      <alignment horizontal="center" vertical="center"/>
      <protection locked="0"/>
    </xf>
    <xf numFmtId="170" fontId="34" fillId="19" borderId="17" xfId="149" applyNumberFormat="1" applyFont="1" applyFill="1" applyBorder="1" applyAlignment="1" applyProtection="1">
      <alignment horizontal="center" vertical="center"/>
    </xf>
    <xf numFmtId="170" fontId="27" fillId="11" borderId="17" xfId="149" applyNumberFormat="1" applyFont="1" applyFill="1" applyBorder="1" applyAlignment="1" applyProtection="1">
      <alignment horizontal="center" vertical="center"/>
    </xf>
    <xf numFmtId="0" fontId="30" fillId="9" borderId="15" xfId="0" applyFont="1" applyFill="1" applyBorder="1"/>
    <xf numFmtId="0" fontId="44" fillId="9" borderId="15" xfId="0" applyFont="1" applyFill="1" applyBorder="1" applyAlignment="1">
      <alignment vertical="center"/>
    </xf>
    <xf numFmtId="0" fontId="44" fillId="9" borderId="15" xfId="0" applyFont="1" applyFill="1" applyBorder="1"/>
    <xf numFmtId="0" fontId="30" fillId="9" borderId="0" xfId="0" applyFont="1" applyFill="1"/>
    <xf numFmtId="0" fontId="30" fillId="9" borderId="0" xfId="0" applyFont="1" applyFill="1" applyAlignment="1">
      <alignment vertical="center"/>
    </xf>
    <xf numFmtId="0" fontId="30" fillId="9" borderId="0" xfId="0" applyFont="1" applyFill="1" applyAlignment="1">
      <alignment vertical="center" wrapText="1"/>
    </xf>
    <xf numFmtId="0" fontId="32" fillId="16" borderId="13" xfId="0" applyFont="1" applyFill="1" applyBorder="1" applyAlignment="1">
      <alignment vertical="center" wrapText="1"/>
    </xf>
    <xf numFmtId="0" fontId="32" fillId="16" borderId="13" xfId="0" applyFont="1" applyFill="1" applyBorder="1" applyAlignment="1">
      <alignment horizontal="center" vertical="center" wrapText="1"/>
    </xf>
    <xf numFmtId="0" fontId="63" fillId="9" borderId="0" xfId="0" applyFont="1" applyFill="1"/>
    <xf numFmtId="0" fontId="32" fillId="16" borderId="8" xfId="0" applyFont="1" applyFill="1" applyBorder="1"/>
    <xf numFmtId="0" fontId="32" fillId="17" borderId="8" xfId="0" applyFont="1" applyFill="1" applyBorder="1" applyAlignment="1">
      <alignment horizontal="center"/>
    </xf>
    <xf numFmtId="0" fontId="35" fillId="16" borderId="8" xfId="0" applyFont="1" applyFill="1" applyBorder="1" applyAlignment="1">
      <alignment vertical="center" wrapText="1"/>
    </xf>
    <xf numFmtId="0" fontId="28" fillId="9" borderId="0" xfId="0" applyFont="1" applyFill="1" applyProtection="1">
      <protection locked="0"/>
    </xf>
    <xf numFmtId="0" fontId="28" fillId="9" borderId="0" xfId="0" applyFont="1" applyFill="1" applyAlignment="1" applyProtection="1">
      <alignment vertical="center" wrapText="1"/>
      <protection locked="0"/>
    </xf>
    <xf numFmtId="0" fontId="30" fillId="9" borderId="0" xfId="0" applyFont="1" applyFill="1" applyAlignment="1" applyProtection="1">
      <alignment wrapText="1"/>
      <protection locked="0"/>
    </xf>
    <xf numFmtId="0" fontId="30" fillId="0" borderId="0" xfId="0" applyFont="1" applyProtection="1">
      <protection locked="0"/>
    </xf>
    <xf numFmtId="43" fontId="30" fillId="9" borderId="17" xfId="149" applyFont="1" applyFill="1" applyBorder="1" applyAlignment="1" applyProtection="1">
      <alignment horizontal="center" vertical="center"/>
      <protection locked="0"/>
    </xf>
    <xf numFmtId="170" fontId="30" fillId="9" borderId="33" xfId="149" applyNumberFormat="1" applyFont="1" applyFill="1" applyBorder="1" applyAlignment="1" applyProtection="1">
      <alignment horizontal="center" vertical="center"/>
      <protection locked="0"/>
    </xf>
    <xf numFmtId="173" fontId="30" fillId="9" borderId="17" xfId="149" applyNumberFormat="1" applyFont="1" applyFill="1" applyBorder="1" applyAlignment="1" applyProtection="1">
      <alignment horizontal="center" vertical="center"/>
      <protection locked="0"/>
    </xf>
    <xf numFmtId="173" fontId="30" fillId="9" borderId="13" xfId="149" applyNumberFormat="1" applyFont="1" applyFill="1" applyBorder="1" applyAlignment="1" applyProtection="1">
      <alignment horizontal="center" vertical="center"/>
      <protection locked="0"/>
    </xf>
    <xf numFmtId="0" fontId="27" fillId="9" borderId="0" xfId="0" applyFont="1" applyFill="1" applyProtection="1">
      <protection locked="0"/>
    </xf>
    <xf numFmtId="0" fontId="28" fillId="9" borderId="0" xfId="0" applyFont="1" applyFill="1" applyAlignment="1" applyProtection="1">
      <alignment horizontal="center"/>
      <protection locked="0"/>
    </xf>
    <xf numFmtId="0" fontId="28" fillId="0" borderId="0" xfId="0" applyFont="1" applyProtection="1">
      <protection locked="0"/>
    </xf>
    <xf numFmtId="0" fontId="25" fillId="9" borderId="12" xfId="0" applyFont="1" applyFill="1" applyBorder="1"/>
    <xf numFmtId="0" fontId="27" fillId="9" borderId="12" xfId="0" applyFont="1" applyFill="1" applyBorder="1" applyAlignment="1">
      <alignment vertical="center" wrapText="1"/>
    </xf>
    <xf numFmtId="0" fontId="61" fillId="9" borderId="12" xfId="0" applyFont="1" applyFill="1" applyBorder="1" applyAlignment="1">
      <alignment vertical="center"/>
    </xf>
    <xf numFmtId="0" fontId="28" fillId="9" borderId="0" xfId="0" applyFont="1" applyFill="1"/>
    <xf numFmtId="0" fontId="29" fillId="9" borderId="0" xfId="0" applyFont="1" applyFill="1" applyAlignment="1">
      <alignment horizontal="left"/>
    </xf>
    <xf numFmtId="0" fontId="29" fillId="9" borderId="0" xfId="0" applyFont="1" applyFill="1" applyAlignment="1">
      <alignment horizontal="center"/>
    </xf>
    <xf numFmtId="0" fontId="62" fillId="9" borderId="0" xfId="0" applyFont="1" applyFill="1" applyAlignment="1">
      <alignment horizontal="center" vertical="center" wrapText="1"/>
    </xf>
    <xf numFmtId="0" fontId="28" fillId="9" borderId="0" xfId="0" applyFont="1" applyFill="1" applyAlignment="1">
      <alignment vertical="center" wrapText="1"/>
    </xf>
    <xf numFmtId="0" fontId="42" fillId="10" borderId="17" xfId="0" applyFont="1" applyFill="1" applyBorder="1" applyAlignment="1">
      <alignment horizontal="center" vertical="center" wrapText="1"/>
    </xf>
    <xf numFmtId="0" fontId="42" fillId="10" borderId="13" xfId="0" applyFont="1" applyFill="1" applyBorder="1" applyAlignment="1">
      <alignment horizontal="center" vertical="center" wrapText="1"/>
    </xf>
    <xf numFmtId="0" fontId="31" fillId="9" borderId="0" xfId="0" applyFont="1" applyFill="1" applyAlignment="1">
      <alignment horizontal="center" vertical="center" wrapText="1"/>
    </xf>
    <xf numFmtId="1" fontId="31" fillId="10" borderId="17" xfId="0" applyNumberFormat="1" applyFont="1" applyFill="1" applyBorder="1" applyAlignment="1">
      <alignment horizontal="center" vertical="center" wrapText="1"/>
    </xf>
    <xf numFmtId="0" fontId="31" fillId="10" borderId="13" xfId="0" applyFont="1" applyFill="1" applyBorder="1" applyAlignment="1">
      <alignment horizontal="center" vertical="center" wrapText="1"/>
    </xf>
    <xf numFmtId="0" fontId="34" fillId="17" borderId="23" xfId="0" applyFont="1" applyFill="1" applyBorder="1" applyAlignment="1">
      <alignment horizontal="center" vertical="center" wrapText="1"/>
    </xf>
    <xf numFmtId="0" fontId="34" fillId="9" borderId="0" xfId="0" applyFont="1" applyFill="1" applyAlignment="1">
      <alignment horizontal="center" vertical="center" wrapText="1"/>
    </xf>
    <xf numFmtId="0" fontId="34" fillId="12" borderId="17" xfId="0" applyFont="1" applyFill="1" applyBorder="1" applyAlignment="1">
      <alignment horizontal="center" vertical="center" wrapText="1"/>
    </xf>
    <xf numFmtId="0" fontId="34" fillId="12" borderId="13" xfId="0" applyFont="1" applyFill="1" applyBorder="1" applyAlignment="1">
      <alignment horizontal="center" vertical="center" wrapText="1"/>
    </xf>
    <xf numFmtId="0" fontId="35" fillId="9" borderId="23" xfId="0" applyFont="1" applyFill="1" applyBorder="1" applyAlignment="1">
      <alignment vertical="center"/>
    </xf>
    <xf numFmtId="0" fontId="51" fillId="9" borderId="0" xfId="0" applyFont="1" applyFill="1" applyAlignment="1">
      <alignment vertical="center"/>
    </xf>
    <xf numFmtId="0" fontId="35" fillId="9" borderId="0" xfId="0" applyFont="1" applyFill="1" applyAlignment="1">
      <alignment vertical="center"/>
    </xf>
    <xf numFmtId="0" fontId="30" fillId="0" borderId="0" xfId="0" applyFont="1"/>
    <xf numFmtId="0" fontId="35" fillId="0" borderId="23" xfId="0" applyFont="1" applyBorder="1" applyAlignment="1">
      <alignment vertical="center"/>
    </xf>
    <xf numFmtId="0" fontId="33" fillId="9" borderId="0" xfId="0" applyFont="1" applyFill="1"/>
    <xf numFmtId="0" fontId="35" fillId="9" borderId="19" xfId="0" applyFont="1" applyFill="1" applyBorder="1" applyAlignment="1">
      <alignment vertical="center"/>
    </xf>
    <xf numFmtId="0" fontId="70" fillId="9" borderId="19" xfId="0" applyFont="1" applyFill="1" applyBorder="1" applyAlignment="1">
      <alignment horizontal="right" vertical="center"/>
    </xf>
    <xf numFmtId="0" fontId="36" fillId="11" borderId="23" xfId="0" applyFont="1" applyFill="1" applyBorder="1" applyAlignment="1">
      <alignment vertical="center"/>
    </xf>
    <xf numFmtId="0" fontId="36" fillId="9" borderId="0" xfId="0" applyFont="1" applyFill="1" applyAlignment="1">
      <alignment vertical="center"/>
    </xf>
    <xf numFmtId="0" fontId="30" fillId="9" borderId="23" xfId="0" applyFont="1" applyFill="1" applyBorder="1" applyAlignment="1">
      <alignment vertical="center"/>
    </xf>
    <xf numFmtId="0" fontId="30" fillId="9" borderId="44" xfId="0" applyFont="1" applyFill="1" applyBorder="1" applyAlignment="1">
      <alignment vertical="center"/>
    </xf>
    <xf numFmtId="0" fontId="30" fillId="9" borderId="45" xfId="0" applyFont="1" applyFill="1" applyBorder="1" applyAlignment="1">
      <alignment vertical="center"/>
    </xf>
    <xf numFmtId="0" fontId="30" fillId="9" borderId="46" xfId="0" applyFont="1" applyFill="1" applyBorder="1" applyAlignment="1">
      <alignment vertical="center"/>
    </xf>
    <xf numFmtId="0" fontId="30" fillId="9" borderId="47" xfId="0" applyFont="1" applyFill="1" applyBorder="1" applyAlignment="1">
      <alignment vertical="center"/>
    </xf>
    <xf numFmtId="0" fontId="35" fillId="9" borderId="45" xfId="0" quotePrefix="1" applyFont="1" applyFill="1" applyBorder="1" applyAlignment="1">
      <alignment vertical="center"/>
    </xf>
    <xf numFmtId="0" fontId="30" fillId="9" borderId="0" xfId="0" quotePrefix="1" applyFont="1" applyFill="1" applyAlignment="1">
      <alignment vertical="center"/>
    </xf>
    <xf numFmtId="0" fontId="35" fillId="9" borderId="45" xfId="0" applyFont="1" applyFill="1" applyBorder="1" applyAlignment="1">
      <alignment vertical="center"/>
    </xf>
    <xf numFmtId="0" fontId="35" fillId="9" borderId="20" xfId="0" applyFont="1" applyFill="1" applyBorder="1" applyAlignment="1">
      <alignment vertical="center"/>
    </xf>
    <xf numFmtId="0" fontId="36" fillId="11" borderId="19" xfId="0" applyFont="1" applyFill="1" applyBorder="1" applyAlignment="1">
      <alignment vertical="center"/>
    </xf>
    <xf numFmtId="0" fontId="37" fillId="11" borderId="23" xfId="0" applyFont="1" applyFill="1" applyBorder="1" applyAlignment="1">
      <alignment vertical="center"/>
    </xf>
    <xf numFmtId="0" fontId="37" fillId="9" borderId="0" xfId="0" applyFont="1" applyFill="1" applyAlignment="1">
      <alignment vertical="center"/>
    </xf>
    <xf numFmtId="0" fontId="38" fillId="9" borderId="23" xfId="0" applyFont="1" applyFill="1" applyBorder="1" applyAlignment="1">
      <alignment vertical="center"/>
    </xf>
    <xf numFmtId="0" fontId="38" fillId="9" borderId="0" xfId="0" applyFont="1" applyFill="1" applyAlignment="1">
      <alignment vertical="center"/>
    </xf>
    <xf numFmtId="0" fontId="38" fillId="12" borderId="20" xfId="0" applyFont="1" applyFill="1" applyBorder="1" applyAlignment="1">
      <alignment horizontal="right" vertical="center"/>
    </xf>
    <xf numFmtId="0" fontId="38" fillId="9" borderId="0" xfId="0" applyFont="1" applyFill="1" applyAlignment="1">
      <alignment horizontal="right" vertical="center"/>
    </xf>
    <xf numFmtId="0" fontId="38" fillId="12" borderId="23" xfId="0" applyFont="1" applyFill="1" applyBorder="1" applyAlignment="1">
      <alignment horizontal="right" vertical="center"/>
    </xf>
    <xf numFmtId="0" fontId="32" fillId="19" borderId="23" xfId="0" applyFont="1" applyFill="1" applyBorder="1" applyAlignment="1">
      <alignment horizontal="right" vertical="center"/>
    </xf>
    <xf numFmtId="0" fontId="32" fillId="9" borderId="0" xfId="0" applyFont="1" applyFill="1" applyAlignment="1">
      <alignment horizontal="right" vertical="center"/>
    </xf>
    <xf numFmtId="0" fontId="39" fillId="11" borderId="23" xfId="0" applyFont="1" applyFill="1" applyBorder="1" applyAlignment="1">
      <alignment vertical="center"/>
    </xf>
    <xf numFmtId="0" fontId="39" fillId="9" borderId="0" xfId="0" applyFont="1" applyFill="1" applyAlignment="1">
      <alignment vertical="center"/>
    </xf>
    <xf numFmtId="0" fontId="30" fillId="12" borderId="23" xfId="0" applyFont="1" applyFill="1" applyBorder="1" applyAlignment="1">
      <alignment vertical="center"/>
    </xf>
    <xf numFmtId="0" fontId="36" fillId="11" borderId="20" xfId="0" applyFont="1" applyFill="1" applyBorder="1" applyAlignment="1">
      <alignment vertical="center"/>
    </xf>
    <xf numFmtId="0" fontId="34" fillId="19" borderId="20" xfId="0" applyFont="1" applyFill="1" applyBorder="1" applyAlignment="1">
      <alignment vertical="center"/>
    </xf>
    <xf numFmtId="0" fontId="39" fillId="13" borderId="23" xfId="0" applyFont="1" applyFill="1" applyBorder="1" applyAlignment="1">
      <alignment vertical="center"/>
    </xf>
    <xf numFmtId="0" fontId="27" fillId="9" borderId="0" xfId="0" applyFont="1" applyFill="1"/>
    <xf numFmtId="0" fontId="27" fillId="11" borderId="23" xfId="0" applyFont="1" applyFill="1" applyBorder="1" applyAlignment="1">
      <alignment vertical="center"/>
    </xf>
    <xf numFmtId="0" fontId="27" fillId="9" borderId="0" xfId="0" applyFont="1" applyFill="1" applyAlignment="1">
      <alignment vertical="center"/>
    </xf>
    <xf numFmtId="0" fontId="32" fillId="14" borderId="23" xfId="0" applyFont="1" applyFill="1" applyBorder="1" applyAlignment="1">
      <alignment vertical="center"/>
    </xf>
    <xf numFmtId="0" fontId="32" fillId="9" borderId="0" xfId="0" applyFont="1" applyFill="1" applyAlignment="1">
      <alignment vertical="center"/>
    </xf>
    <xf numFmtId="0" fontId="28" fillId="0" borderId="0" xfId="0" applyFont="1"/>
    <xf numFmtId="170" fontId="81" fillId="19" borderId="31" xfId="149" applyNumberFormat="1" applyFont="1" applyFill="1" applyBorder="1" applyAlignment="1" applyProtection="1">
      <alignment horizontal="center" vertical="center"/>
    </xf>
    <xf numFmtId="10" fontId="32" fillId="19" borderId="17" xfId="0" applyNumberFormat="1" applyFont="1" applyFill="1" applyBorder="1" applyAlignment="1">
      <alignment horizontal="center" vertical="center"/>
    </xf>
    <xf numFmtId="10" fontId="32" fillId="19" borderId="13" xfId="0" applyNumberFormat="1" applyFont="1" applyFill="1" applyBorder="1" applyAlignment="1">
      <alignment horizontal="center" vertical="center"/>
    </xf>
    <xf numFmtId="0" fontId="26" fillId="9" borderId="12" xfId="0" applyFont="1" applyFill="1" applyBorder="1" applyAlignment="1">
      <alignment horizontal="left" vertical="center"/>
    </xf>
    <xf numFmtId="0" fontId="26" fillId="9" borderId="0" xfId="0" applyFont="1" applyFill="1" applyAlignment="1">
      <alignment horizontal="left" vertical="center"/>
    </xf>
    <xf numFmtId="0" fontId="25" fillId="9" borderId="0" xfId="0" applyFont="1" applyFill="1"/>
    <xf numFmtId="1" fontId="31" fillId="10" borderId="41" xfId="0" applyNumberFormat="1" applyFont="1" applyFill="1" applyBorder="1" applyAlignment="1">
      <alignment horizontal="center" vertical="center" wrapText="1"/>
    </xf>
    <xf numFmtId="0" fontId="75" fillId="12" borderId="28" xfId="0" applyFont="1" applyFill="1" applyBorder="1" applyAlignment="1">
      <alignment horizontal="right" vertical="center"/>
    </xf>
    <xf numFmtId="1" fontId="85" fillId="10" borderId="25" xfId="0" applyNumberFormat="1" applyFont="1" applyFill="1" applyBorder="1" applyAlignment="1">
      <alignment horizontal="center" vertical="center" wrapText="1"/>
    </xf>
    <xf numFmtId="0" fontId="74" fillId="12" borderId="21" xfId="0" applyFont="1" applyFill="1" applyBorder="1" applyAlignment="1">
      <alignment horizontal="right" vertical="center"/>
    </xf>
    <xf numFmtId="9" fontId="73" fillId="20" borderId="30" xfId="150" applyFont="1" applyFill="1" applyBorder="1" applyProtection="1"/>
    <xf numFmtId="9" fontId="0" fillId="9" borderId="0" xfId="150" applyFont="1" applyFill="1" applyProtection="1"/>
    <xf numFmtId="0" fontId="74" fillId="12" borderId="13" xfId="0" applyFont="1" applyFill="1" applyBorder="1" applyAlignment="1">
      <alignment horizontal="right" vertical="center"/>
    </xf>
    <xf numFmtId="10" fontId="0" fillId="9" borderId="13" xfId="150" applyNumberFormat="1" applyFont="1" applyFill="1" applyBorder="1" applyProtection="1"/>
    <xf numFmtId="0" fontId="74" fillId="9" borderId="0" xfId="0" applyFont="1" applyFill="1" applyAlignment="1">
      <alignment horizontal="right" vertical="center"/>
    </xf>
    <xf numFmtId="10" fontId="0" fillId="9" borderId="0" xfId="150" applyNumberFormat="1" applyFont="1" applyFill="1" applyBorder="1" applyProtection="1"/>
    <xf numFmtId="0" fontId="74" fillId="9" borderId="0" xfId="0" applyFont="1" applyFill="1" applyAlignment="1">
      <alignment horizontal="left" vertical="center"/>
    </xf>
    <xf numFmtId="0" fontId="42" fillId="9" borderId="0" xfId="0" applyFont="1" applyFill="1" applyAlignment="1">
      <alignment horizontal="left" vertical="center"/>
    </xf>
    <xf numFmtId="0" fontId="31" fillId="19" borderId="28" xfId="0" applyFont="1" applyFill="1" applyBorder="1" applyAlignment="1">
      <alignment horizontal="center" vertical="center" wrapText="1"/>
    </xf>
    <xf numFmtId="0" fontId="52" fillId="19" borderId="25" xfId="0" applyFont="1" applyFill="1" applyBorder="1" applyAlignment="1">
      <alignment horizontal="right" vertical="center"/>
    </xf>
    <xf numFmtId="1" fontId="31" fillId="10" borderId="25" xfId="0" applyNumberFormat="1" applyFont="1" applyFill="1" applyBorder="1" applyAlignment="1">
      <alignment horizontal="center" vertical="center" wrapText="1"/>
    </xf>
    <xf numFmtId="1" fontId="31" fillId="10" borderId="20" xfId="0" applyNumberFormat="1" applyFont="1" applyFill="1" applyBorder="1" applyAlignment="1">
      <alignment horizontal="center" vertical="center" wrapText="1"/>
    </xf>
    <xf numFmtId="0" fontId="31" fillId="19" borderId="25" xfId="0" applyFont="1" applyFill="1" applyBorder="1" applyAlignment="1">
      <alignment horizontal="center" vertical="center" wrapText="1"/>
    </xf>
    <xf numFmtId="1" fontId="85" fillId="10" borderId="30" xfId="0" applyNumberFormat="1" applyFont="1" applyFill="1" applyBorder="1" applyAlignment="1">
      <alignment horizontal="center" vertical="center" wrapText="1"/>
    </xf>
    <xf numFmtId="9" fontId="73" fillId="20" borderId="14" xfId="150" applyFont="1" applyFill="1" applyBorder="1" applyProtection="1"/>
    <xf numFmtId="0" fontId="31" fillId="19" borderId="26" xfId="0" applyFont="1" applyFill="1" applyBorder="1" applyAlignment="1">
      <alignment horizontal="center" vertical="center" wrapText="1"/>
    </xf>
    <xf numFmtId="0" fontId="52" fillId="19" borderId="40" xfId="0" applyFont="1" applyFill="1" applyBorder="1" applyAlignment="1">
      <alignment horizontal="right" vertical="center"/>
    </xf>
    <xf numFmtId="1" fontId="31" fillId="10" borderId="30" xfId="0" applyNumberFormat="1" applyFont="1" applyFill="1" applyBorder="1" applyAlignment="1">
      <alignment horizontal="center" vertical="center" wrapText="1"/>
    </xf>
    <xf numFmtId="0" fontId="31" fillId="19" borderId="43" xfId="0" applyFont="1" applyFill="1" applyBorder="1" applyAlignment="1">
      <alignment horizontal="center" vertical="center" wrapText="1"/>
    </xf>
    <xf numFmtId="0" fontId="75" fillId="12" borderId="0" xfId="0" applyFont="1" applyFill="1" applyAlignment="1">
      <alignment horizontal="right" vertical="center"/>
    </xf>
    <xf numFmtId="9" fontId="73" fillId="20" borderId="13" xfId="150" applyFont="1" applyFill="1" applyBorder="1" applyProtection="1"/>
    <xf numFmtId="0" fontId="84" fillId="9" borderId="0" xfId="0" applyFont="1" applyFill="1"/>
    <xf numFmtId="0" fontId="82" fillId="12" borderId="28" xfId="0" applyFont="1" applyFill="1" applyBorder="1" applyAlignment="1">
      <alignment horizontal="right" vertical="center"/>
    </xf>
    <xf numFmtId="1" fontId="85" fillId="10" borderId="13" xfId="0" applyNumberFormat="1" applyFont="1" applyFill="1" applyBorder="1" applyAlignment="1">
      <alignment horizontal="center" vertical="center" wrapText="1"/>
    </xf>
    <xf numFmtId="0" fontId="83" fillId="12" borderId="21" xfId="0" applyFont="1" applyFill="1" applyBorder="1" applyAlignment="1">
      <alignment horizontal="right" vertical="center"/>
    </xf>
    <xf numFmtId="9" fontId="73" fillId="20" borderId="19" xfId="150" applyFont="1" applyFill="1" applyBorder="1" applyProtection="1"/>
    <xf numFmtId="1" fontId="31" fillId="10" borderId="13" xfId="0" applyNumberFormat="1" applyFont="1" applyFill="1" applyBorder="1" applyAlignment="1">
      <alignment horizontal="center" vertical="center" wrapText="1"/>
    </xf>
    <xf numFmtId="0" fontId="0" fillId="9" borderId="13" xfId="0" applyFill="1" applyBorder="1"/>
    <xf numFmtId="0" fontId="31" fillId="19" borderId="13" xfId="0" applyFont="1" applyFill="1" applyBorder="1" applyAlignment="1">
      <alignment horizontal="center" vertical="center" wrapText="1"/>
    </xf>
    <xf numFmtId="0" fontId="52" fillId="19" borderId="13" xfId="0" applyFont="1" applyFill="1" applyBorder="1" applyAlignment="1">
      <alignment horizontal="right" vertical="center"/>
    </xf>
    <xf numFmtId="0" fontId="31" fillId="19" borderId="42" xfId="0" applyFont="1" applyFill="1" applyBorder="1" applyAlignment="1">
      <alignment horizontal="center" vertical="center" wrapText="1"/>
    </xf>
    <xf numFmtId="0" fontId="27" fillId="9" borderId="0" xfId="0" applyFont="1" applyFill="1" applyAlignment="1">
      <alignment vertical="center" wrapText="1"/>
    </xf>
    <xf numFmtId="170" fontId="73" fillId="20" borderId="14" xfId="149" applyNumberFormat="1" applyFont="1" applyFill="1" applyBorder="1" applyProtection="1"/>
    <xf numFmtId="170" fontId="73" fillId="20" borderId="19" xfId="149" applyNumberFormat="1" applyFont="1" applyFill="1" applyBorder="1" applyProtection="1"/>
    <xf numFmtId="170" fontId="80" fillId="21" borderId="30" xfId="150" applyNumberFormat="1" applyFont="1" applyFill="1" applyBorder="1" applyProtection="1"/>
    <xf numFmtId="0" fontId="75" fillId="12" borderId="13" xfId="0" applyFont="1" applyFill="1" applyBorder="1" applyAlignment="1">
      <alignment horizontal="right" vertical="center"/>
    </xf>
    <xf numFmtId="170" fontId="73" fillId="20" borderId="13" xfId="149" applyNumberFormat="1" applyFont="1" applyFill="1" applyBorder="1" applyProtection="1"/>
    <xf numFmtId="0" fontId="75" fillId="9" borderId="0" xfId="0" applyFont="1" applyFill="1" applyAlignment="1">
      <alignment horizontal="right" vertical="center"/>
    </xf>
    <xf numFmtId="170" fontId="73" fillId="22" borderId="0" xfId="149" applyNumberFormat="1" applyFont="1" applyFill="1" applyBorder="1" applyProtection="1"/>
    <xf numFmtId="0" fontId="32" fillId="16" borderId="23" xfId="0" applyFont="1" applyFill="1" applyBorder="1" applyAlignment="1">
      <alignment horizontal="center" vertical="center"/>
    </xf>
    <xf numFmtId="0" fontId="32" fillId="16" borderId="24" xfId="0" applyFont="1" applyFill="1" applyBorder="1" applyAlignment="1">
      <alignment horizontal="center" vertical="center"/>
    </xf>
    <xf numFmtId="0" fontId="32" fillId="16" borderId="17" xfId="0" applyFont="1" applyFill="1" applyBorder="1" applyAlignment="1">
      <alignment horizontal="center" vertical="center"/>
    </xf>
  </cellXfs>
  <cellStyles count="151">
    <cellStyle name="Collegamento ipertestuale 2" xfId="44" xr:uid="{159CAEB2-DD47-4F97-8471-94AFB0EFD342}"/>
    <cellStyle name="Collegamento ipertestuale 3" xfId="49" xr:uid="{C45849DB-0E0E-4FD4-84A7-731E28A9800D}"/>
    <cellStyle name="ColLevel_1_BE (2)" xfId="14" xr:uid="{3E83F413-0502-4597-8670-627DBA82DD61}"/>
    <cellStyle name="Colore 3 2" xfId="73" xr:uid="{03D3BA94-4CC8-4C24-91A9-5ABB65AFACFF}"/>
    <cellStyle name="Date" xfId="15" xr:uid="{EA0AD90C-F39A-4646-A00E-324A36B24F50}"/>
    <cellStyle name="Euro" xfId="16" xr:uid="{CC5C99CE-905F-4D8D-9759-09241AF3D09A}"/>
    <cellStyle name="Euro 3 2" xfId="1" xr:uid="{D694DCC0-7B53-4DE6-B7BC-78C69B84119C}"/>
    <cellStyle name="Excel Built-in Normal" xfId="35" xr:uid="{3116F73A-A4B8-4CD6-835D-3B7A6AE8038F}"/>
    <cellStyle name="Excel Built-in Normal 2" xfId="38" xr:uid="{A40C7DA1-34A4-48E4-B4C3-2A1132C0BF05}"/>
    <cellStyle name="Followed Hyperlink" xfId="2" xr:uid="{507FD732-C4E4-4B86-9710-D404DAE4E2AE}"/>
    <cellStyle name="Input 2" xfId="91" xr:uid="{913570C7-9868-45C8-96FF-95CCFB296158}"/>
    <cellStyle name="Input 3" xfId="30" xr:uid="{AC08C6EF-2C64-4616-BE76-EEE9413B9696}"/>
    <cellStyle name="Migliaia" xfId="149" builtinId="3"/>
    <cellStyle name="Migliaia (0)_CDM_2nov99_TAsse" xfId="17" xr:uid="{C0CE5C8E-8DDC-4CE4-A5E9-68DA755FB6F4}"/>
    <cellStyle name="Migliaia [0] 2" xfId="18" xr:uid="{5347F73D-7BE8-4B68-8C5E-D559BA163C55}"/>
    <cellStyle name="Migliaia [0] 2 2" xfId="77" xr:uid="{7B42229B-3F5B-47AE-9185-D6B3EE8A2285}"/>
    <cellStyle name="Migliaia [0] 2 3" xfId="109" xr:uid="{BB6D8E54-4806-4DC4-A835-2E7CFB8927EB}"/>
    <cellStyle name="Migliaia [0] 2 4" xfId="56" xr:uid="{CB0520D6-C575-497F-9111-F8C96468E035}"/>
    <cellStyle name="Migliaia [0] 3" xfId="19" xr:uid="{70476C2C-F466-4626-AC27-DEF614E7B2FF}"/>
    <cellStyle name="Migliaia [0] 3 2" xfId="78" xr:uid="{71A933DC-A955-4120-8958-A94932335475}"/>
    <cellStyle name="Migliaia [0] 3 3" xfId="110" xr:uid="{3EDB3172-9435-4790-BFF5-05208FBD85D6}"/>
    <cellStyle name="Migliaia [0] 3 4" xfId="57" xr:uid="{8B609AE9-901A-47C6-B4EF-CBBB9071DE7A}"/>
    <cellStyle name="Migliaia 10" xfId="3" xr:uid="{5A345428-22C2-4F0B-A59F-9955B66DCDF7}"/>
    <cellStyle name="Migliaia 10 2" xfId="4" xr:uid="{18897DED-CADF-4B44-8982-3CFD382D6A00}"/>
    <cellStyle name="Migliaia 10 2 2" xfId="75" xr:uid="{E9AADF4B-0F84-48EE-91F5-54ACA9FB0DD6}"/>
    <cellStyle name="Migliaia 10 2 3" xfId="106" xr:uid="{0A130568-3452-4A41-A5CD-795B4AD53AA4}"/>
    <cellStyle name="Migliaia 10 2 4" xfId="53" xr:uid="{0BEB5FC5-1B38-4D55-B727-A6EB29BE520A}"/>
    <cellStyle name="Migliaia 10 3" xfId="74" xr:uid="{AC22C53F-F51C-4B4E-8539-58347EEB6880}"/>
    <cellStyle name="Migliaia 10 4" xfId="105" xr:uid="{12843E46-B3ED-411A-886E-0E77CD6AA8D6}"/>
    <cellStyle name="Migliaia 10 5" xfId="52" xr:uid="{2F79AB67-4BC0-496C-B0AB-F11ED2B85C2F}"/>
    <cellStyle name="Migliaia 11" xfId="5" xr:uid="{079FA1A6-5ACB-447A-BD6B-99895F323BCD}"/>
    <cellStyle name="Migliaia 11 2" xfId="76" xr:uid="{B25F87BB-6D83-4FD7-9514-5585BC5906D3}"/>
    <cellStyle name="Migliaia 11 3" xfId="107" xr:uid="{FE714BDD-F639-4D84-BAD2-110104A36F9F}"/>
    <cellStyle name="Migliaia 11 4" xfId="54" xr:uid="{08C34FEA-28D7-4102-BC8F-DF3B1F5F0749}"/>
    <cellStyle name="Migliaia 2" xfId="11" xr:uid="{74B38DED-3717-4D23-9131-A539A9A1E41D}"/>
    <cellStyle name="Migliaia 2 2" xfId="31" xr:uid="{8B723991-2C95-43CD-B79F-0CC9DC9CAEB1}"/>
    <cellStyle name="Migliaia 2 2 2" xfId="50" xr:uid="{CAC11590-DCF5-440F-A4E6-D8AA32D7BA3A}"/>
    <cellStyle name="Migliaia 2 2 2 2" xfId="97" xr:uid="{D328D851-066A-4D2C-85D3-4D3787B9F2D0}"/>
    <cellStyle name="Migliaia 2 2 2 3" xfId="147" xr:uid="{15A3911F-5CAF-4194-BFD9-B90DE7B82695}"/>
    <cellStyle name="Migliaia 2 2 3" xfId="144" xr:uid="{9A11F37F-6083-47A3-93E5-B9CFDBB7215B}"/>
    <cellStyle name="Migliaia 2 3" xfId="37" xr:uid="{D50228C6-61BA-4C04-883B-27F87AB46E00}"/>
    <cellStyle name="Migliaia 2 3 2" xfId="81" xr:uid="{2DDAA384-1F33-4510-83F8-58B38F4BB0DE}"/>
    <cellStyle name="Migliaia 2 3 2 2" xfId="101" xr:uid="{9A7B19C0-A55A-4DAA-B212-38EBC278A893}"/>
    <cellStyle name="Migliaia 2 3 2 2 2" xfId="137" xr:uid="{4838A837-50BD-4375-B79D-68B6E1EC6197}"/>
    <cellStyle name="Migliaia 2 3 3" xfId="117" xr:uid="{E9B33730-DDE9-42FD-A847-29ED9CE2B6EC}"/>
    <cellStyle name="Migliaia 2 3 4" xfId="63" xr:uid="{A1D8D1EB-6700-4D25-9A46-3588E21B645C}"/>
    <cellStyle name="Migliaia 2 4" xfId="43" xr:uid="{FC2B8B3C-29B6-48C9-8402-643F4557F819}"/>
    <cellStyle name="Migliaia 2 4 2" xfId="133" xr:uid="{60631738-8E2B-4FD8-8C84-65C5B79ED663}"/>
    <cellStyle name="Migliaia 2 4 3" xfId="96" xr:uid="{00E97A1B-8BC1-49B2-8354-EBB8614D3536}"/>
    <cellStyle name="Migliaia 2 dec." xfId="20" xr:uid="{232D8758-15A6-48DF-B1FE-71CE154D5334}"/>
    <cellStyle name="Migliaia 2 dec. 2" xfId="66" xr:uid="{3B93923D-BDF3-4114-80B4-F04553CD92E1}"/>
    <cellStyle name="Migliaia 2 dec. 3" xfId="58" xr:uid="{13E8DAF0-822F-432D-903B-051B42BAE152}"/>
    <cellStyle name="Migliaia 3" xfId="48" xr:uid="{B3D0F66C-69C6-4C85-A2EC-280A1D7D81D7}"/>
    <cellStyle name="Migliaia 3 2" xfId="100" xr:uid="{5C89B320-A234-4A0E-B2A9-9EB723C759FB}"/>
    <cellStyle name="Migliaia 3 2 2" xfId="136" xr:uid="{08A730B0-D381-4353-85F5-5E77269E8A9F}"/>
    <cellStyle name="Migliaia 4" xfId="99" xr:uid="{935345D1-7152-44E8-BC80-3B77D137979E}"/>
    <cellStyle name="Migliaia 4 2" xfId="135" xr:uid="{4F17DC22-76B3-47D1-B504-B90BC5F2A538}"/>
    <cellStyle name="Migliaia 5" xfId="114" xr:uid="{F4856474-B495-4FE5-9142-42FD19ACA4CC}"/>
    <cellStyle name="Migliaia 6" xfId="112" xr:uid="{BE6956B2-8084-41D3-9933-0739950DDDF6}"/>
    <cellStyle name="Migliaia 7" xfId="60" xr:uid="{1F9411E5-3640-43B7-8D40-0878D3E762DB}"/>
    <cellStyle name="Migliaia 8" xfId="143" xr:uid="{AA8E6947-0D73-4DA8-B4CF-784889574090}"/>
    <cellStyle name="Neutrale 2" xfId="71" xr:uid="{766B699D-DFAB-4578-B259-0E5EEEB65AA8}"/>
    <cellStyle name="New Times Roman" xfId="21" xr:uid="{14811A15-3265-4327-8D04-5D28B565B464}"/>
    <cellStyle name="Normal 2" xfId="103" xr:uid="{95DEA69F-E3C6-4275-9032-3AD1D6FF01A8}"/>
    <cellStyle name="Normale" xfId="0" builtinId="0" customBuiltin="1"/>
    <cellStyle name="Normale 17 2" xfId="6" xr:uid="{6EB8ECF6-E148-48FF-B9DD-D85A71784B00}"/>
    <cellStyle name="Normale 17 2 3" xfId="7" xr:uid="{CA10866D-B9DA-4D9D-AB2D-20539849F33E}"/>
    <cellStyle name="Normale 17 2_foglio ulteriori specif x rocco_v2(1)" xfId="8" xr:uid="{D2DF7CFF-BB06-47EE-99BC-6195944B5F43}"/>
    <cellStyle name="Normale 2" xfId="22" xr:uid="{A12DCE99-CA3F-4A68-B4C6-1479F5812859}"/>
    <cellStyle name="Normale 21 2" xfId="9" xr:uid="{7AACAA75-61C2-4A74-AB65-3C256BE7B475}"/>
    <cellStyle name="Normale 3" xfId="23" xr:uid="{A28E23EC-D81F-4B45-A629-8537574991AF}"/>
    <cellStyle name="Normale 3 2" xfId="41" xr:uid="{CA99B94A-3B0C-4931-9EE5-DA1CB507C5B4}"/>
    <cellStyle name="Normale 3 2 2 2" xfId="46" xr:uid="{782D19E8-BDDF-406D-959D-1B0023612F77}"/>
    <cellStyle name="Normale 3 3 2 2" xfId="102" xr:uid="{54AEDF75-BB8E-4F0F-9B8D-20ABDB8756CD}"/>
    <cellStyle name="Normale 4" xfId="28" xr:uid="{C7A907CA-564E-4068-BD07-7975E61652EF}"/>
    <cellStyle name="Normale 5" xfId="29" xr:uid="{22E89B4D-D676-4369-8B52-C6EC481ED74F}"/>
    <cellStyle name="Normale 5 2" xfId="36" xr:uid="{266A6AAA-E0FE-4899-A5D9-037D24339D1C}"/>
    <cellStyle name="Normale 6" xfId="42" xr:uid="{A4C1DDEC-976F-4F2D-A144-0A9EC0A46B5B}"/>
    <cellStyle name="Normale 6 2" xfId="95" xr:uid="{F5AED8E0-410E-4340-8F2D-DC2C58352A42}"/>
    <cellStyle name="Normale 6 3" xfId="88" xr:uid="{34F7D22F-E945-4754-A889-CBB0403B0250}"/>
    <cellStyle name="Nota 2" xfId="24" xr:uid="{A51D2C3E-65A8-4565-9184-DBDCB36740BE}"/>
    <cellStyle name="Nota 2 10" xfId="142" xr:uid="{87AC99F9-37C9-474C-A88F-056FC3224AD4}"/>
    <cellStyle name="Nota 2 2" xfId="33" xr:uid="{C3BAC90D-831E-4BC2-BF11-488F4B826F4D}"/>
    <cellStyle name="Nota 2 2 2" xfId="69" xr:uid="{CA753417-6051-47A5-B7C4-AC921FA1A451}"/>
    <cellStyle name="Nota 2 2 2 2" xfId="121" xr:uid="{B04D6DBC-B7D4-4C45-A388-B9E3A1AFA691}"/>
    <cellStyle name="Nota 2 2 3" xfId="80" xr:uid="{2171E569-2D92-4EA7-9BA8-61763C89BB89}"/>
    <cellStyle name="Nota 2 2 3 2" xfId="124" xr:uid="{48A582CD-BD4C-4061-8ADE-EF9D8DC267FB}"/>
    <cellStyle name="Nota 2 2 4" xfId="93" xr:uid="{2776DEB8-3BE6-4A63-B50E-B4B7848254C3}"/>
    <cellStyle name="Nota 2 2 4 2" xfId="132" xr:uid="{8EEF5C45-8058-478A-BC2A-F81B4F9DAF81}"/>
    <cellStyle name="Nota 2 2 5" xfId="116" xr:uid="{DA03C4D9-DAC8-4D5B-B4A7-3E51A99A67F8}"/>
    <cellStyle name="Nota 2 2 6" xfId="125" xr:uid="{1F1928AC-603D-4C3E-B076-27723385397E}"/>
    <cellStyle name="Nota 2 2 7" xfId="62" xr:uid="{DB0D8FB4-0EB0-40BB-9A9B-344A8E6D280D}"/>
    <cellStyle name="Nota 2 2 8" xfId="146" xr:uid="{6142F72E-7E90-4AB9-B238-8B444C79C340}"/>
    <cellStyle name="Nota 2 3" xfId="67" xr:uid="{D6489BA7-D0C0-4881-B9A0-72F09767ECF1}"/>
    <cellStyle name="Nota 2 3 2" xfId="119" xr:uid="{10498B38-582A-4ED8-B81A-CB7FBC3F82EA}"/>
    <cellStyle name="Nota 2 4" xfId="79" xr:uid="{5A9B7879-C885-4BAF-A374-B2ABF765C042}"/>
    <cellStyle name="Nota 2 4 2" xfId="123" xr:uid="{CCD41F32-C18C-4C7D-A268-CBA84D298377}"/>
    <cellStyle name="Nota 2 5" xfId="85" xr:uid="{BB69721E-2927-4C91-BA67-EEF3A2BEF8C5}"/>
    <cellStyle name="Nota 2 5 2" xfId="129" xr:uid="{D2EE7550-CE8C-466E-934A-96F38432981B}"/>
    <cellStyle name="Nota 2 6" xfId="90" xr:uid="{9E4D383F-20AA-429B-B3DC-23B012E6C90D}"/>
    <cellStyle name="Nota 2 6 2" xfId="131" xr:uid="{DDDC7023-B19D-402D-8795-0BB89DF6B222}"/>
    <cellStyle name="Nota 2 7" xfId="113" xr:uid="{513A726E-E8B3-424A-8EFE-122F9D0635F9}"/>
    <cellStyle name="Nota 2 8" xfId="108" xr:uid="{9D18CF34-C47A-449F-B2A0-06C0AEB0FEE9}"/>
    <cellStyle name="Nota 2 9" xfId="59" xr:uid="{A6E762A6-3DA6-45AA-9A06-F720D8370157}"/>
    <cellStyle name="Output 2" xfId="72" xr:uid="{6B4CE18F-E8D6-4BEA-9548-9C168ABC8DFE}"/>
    <cellStyle name="Percent 2" xfId="104" xr:uid="{F544174E-787A-4A1E-8AFD-A39996DC6397}"/>
    <cellStyle name="Percentuale" xfId="150" builtinId="5"/>
    <cellStyle name="Percentuale 10 3" xfId="10" xr:uid="{88070544-BA16-4AEE-ACCB-A160C7D4F7FD}"/>
    <cellStyle name="Percentuale 2" xfId="12" xr:uid="{58261945-2931-46E0-85B1-C606B4048173}"/>
    <cellStyle name="Percentuale 2 2" xfId="32" xr:uid="{20C97223-55A7-42BA-B500-2C61336F5179}"/>
    <cellStyle name="Percentuale 2 2 2" xfId="51" xr:uid="{F14372FB-EDAF-4E01-851C-A80E3785BA6D}"/>
    <cellStyle name="Percentuale 2 2 2 2" xfId="98" xr:uid="{A2DA19E7-4CA4-413F-A641-8305A09C06A2}"/>
    <cellStyle name="Percentuale 2 2 2 2 2" xfId="134" xr:uid="{A7362BEA-B7DE-4D5A-A1AF-301B7F9AA519}"/>
    <cellStyle name="Percentuale 2 2 2 2 3" xfId="140" xr:uid="{F041143F-0D5C-4A95-B3BE-48559EBA94FF}"/>
    <cellStyle name="Percentuale 2 2 2 3" xfId="120" xr:uid="{27397D54-E927-4BCF-9D5E-0170A656D738}"/>
    <cellStyle name="Percentuale 2 2 2 4" xfId="68" xr:uid="{AC5A93BD-443A-4706-AE21-AAA3A040BCF4}"/>
    <cellStyle name="Percentuale 2 2 2 5" xfId="148" xr:uid="{E9FCE601-C6BF-433D-8AB4-8540D011EDA3}"/>
    <cellStyle name="Percentuale 2 2 3" xfId="86" xr:uid="{16372295-0B31-4871-9A5B-439404F8A837}"/>
    <cellStyle name="Percentuale 2 2 3 2" xfId="130" xr:uid="{69E71D24-C43C-46A7-9D25-BD3019263C7D}"/>
    <cellStyle name="Percentuale 2 2 4" xfId="92" xr:uid="{9299946F-F517-42E0-BF4A-E3E116E2D273}"/>
    <cellStyle name="Percentuale 2 2 4 2" xfId="139" xr:uid="{3F6E44A3-B70D-425E-8B33-1DC4DFC54B90}"/>
    <cellStyle name="Percentuale 2 2 5" xfId="115" xr:uid="{4DBC7E30-EBEC-4089-BCCB-2BC2B343B6ED}"/>
    <cellStyle name="Percentuale 2 2 6" xfId="111" xr:uid="{632DF1E5-0772-4F70-9821-70C8CAF4E440}"/>
    <cellStyle name="Percentuale 2 2 7" xfId="61" xr:uid="{B7694E5A-2DF1-4D35-A249-50E7ABE925F9}"/>
    <cellStyle name="Percentuale 2 2 8" xfId="145" xr:uid="{A5530743-0306-44F9-99A9-1A393B496C69}"/>
    <cellStyle name="Percentuale 2 3" xfId="65" xr:uid="{8CB7336A-7FC7-449F-9160-90FE5D46F176}"/>
    <cellStyle name="Percentuale 2 3 2" xfId="118" xr:uid="{DE035FCB-178B-4EEE-A024-4C88BE0AA426}"/>
    <cellStyle name="Percentuale 2 3 3" xfId="122" xr:uid="{023266F2-EA36-4A3D-9949-85E7059DF88F}"/>
    <cellStyle name="Percentuale 2 4" xfId="84" xr:uid="{EDD6095A-B271-4693-9A62-3CFB74431D6A}"/>
    <cellStyle name="Percentuale 2 4 2" xfId="128" xr:uid="{18A87039-228D-4669-9994-D8B50D8DEF00}"/>
    <cellStyle name="Percentuale 2 5" xfId="89" xr:uid="{B7369FB4-AB40-4AFA-A407-3A6DC22F0E73}"/>
    <cellStyle name="Percentuale 2 5 2" xfId="138" xr:uid="{FEB3B405-A24E-4B73-8EB5-EE83F1D40E16}"/>
    <cellStyle name="Percentuale 2 6" xfId="55" xr:uid="{7AA2F579-F1D1-455F-A28B-395DFFBCDEAD}"/>
    <cellStyle name="Percentuale 2 7" xfId="141" xr:uid="{0212606E-61F7-4047-8652-F23CE40323F8}"/>
    <cellStyle name="Percentuale 3" xfId="13" xr:uid="{B81EBA0C-011F-4152-8AB4-01076B36D291}"/>
    <cellStyle name="Percentuale 3 2 2 2" xfId="47" xr:uid="{9D82AC0A-12BB-4DA2-B2EE-F3D60E6F3D54}"/>
    <cellStyle name="Puntato" xfId="25" xr:uid="{AC074072-B072-4880-B54C-7D830F3DFAB2}"/>
    <cellStyle name="RowLevel_1_BE (2)" xfId="26" xr:uid="{61190F1F-3574-42D8-83C2-1E0FAA5F7362}"/>
    <cellStyle name="Testo descrittivo 2" xfId="34" xr:uid="{874EAE25-EC6D-4539-AA2E-90F00DDA2E83}"/>
    <cellStyle name="Valore valido 2" xfId="45" xr:uid="{DD2AD4F3-4D45-4D7E-8468-1188C5583D01}"/>
    <cellStyle name="Valore valido 3" xfId="94" xr:uid="{82FD4993-C604-406E-B939-2DBD5A0034E0}"/>
    <cellStyle name="Valore valido 4" xfId="40" xr:uid="{CC159B38-E4B3-4BAE-922C-D4802AEBBFD2}"/>
    <cellStyle name="Valuta (0)_CDM_2nov99_TAsse" xfId="27" xr:uid="{A18C2EE6-3A15-4BB1-B482-00274DF2F494}"/>
    <cellStyle name="Valuta 2" xfId="39" xr:uid="{D5686108-8940-4E0D-A969-F8BDBAABBEF5}"/>
    <cellStyle name="Valuta 2 2" xfId="82" xr:uid="{1EB05727-34D6-448A-919B-B75AD654A581}"/>
    <cellStyle name="Valuta 2 2 2" xfId="126" xr:uid="{014CDF85-80B0-4B54-B4AD-30736BAD3F5E}"/>
    <cellStyle name="Valuta 3" xfId="64" xr:uid="{F7DE30F8-8DC1-4C9E-B992-03B4BCD82EFB}"/>
    <cellStyle name="Valuta 3 2" xfId="83" xr:uid="{AE92F45F-01D9-466E-8575-E9205CDEC985}"/>
    <cellStyle name="Valuta 3 2 2" xfId="127" xr:uid="{55DDF303-482E-4429-B00D-A87E2C518E29}"/>
    <cellStyle name="Valuta 4" xfId="70" xr:uid="{60571050-6A21-45A6-8B82-82654B5B7239}"/>
    <cellStyle name="Valuta 5" xfId="87" xr:uid="{5694961C-E1B3-42A0-A281-CA6D718DDC4C}"/>
  </cellStyles>
  <dxfs count="308">
    <dxf>
      <font>
        <b/>
        <i val="0"/>
        <color rgb="FFFF0000"/>
      </font>
      <fill>
        <patternFill>
          <bgColor theme="6" tint="0.79998168889431442"/>
        </patternFill>
      </fill>
    </dxf>
    <dxf>
      <fill>
        <patternFill patternType="lightGray"/>
      </fill>
    </dxf>
    <dxf>
      <fill>
        <patternFill patternType="lightGray"/>
      </fill>
    </dxf>
    <dxf>
      <fill>
        <patternFill patternType="lightGray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/>
        <horizontal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protection locked="1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numFmt numFmtId="30" formatCode="@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protection locked="0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protection locked="1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numFmt numFmtId="30" formatCode="@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protection locked="0" hidden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protection locked="1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numFmt numFmtId="30" formatCode="@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protection locked="0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 outline="0">
        <left style="thin">
          <color rgb="FF808080"/>
        </left>
        <top style="thin">
          <color rgb="FF80808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numFmt numFmtId="30" formatCode="@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protection locked="0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/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protection locked="1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171" formatCode="0.0%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numFmt numFmtId="30" formatCode="@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entury Gothic"/>
        <family val="2"/>
        <scheme val="none"/>
      </font>
      <protection locked="0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protection locked="1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30" formatCode="@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protection locked="0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numFmt numFmtId="170" formatCode="_-* #,##0_-;\-* #,##0_-;_-* &quot;-&quot;??_-;_-@_-"/>
      <fill>
        <patternFill patternType="solid">
          <fgColor rgb="FFDDEBF7"/>
          <bgColor rgb="FFDDEBF7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170" formatCode="_-* #,##0_-;\-* #,##0_-;_-* &quot;-&quot;??_-;_-@_-"/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border outline="0">
        <left style="thin">
          <color rgb="FF808080"/>
        </left>
        <top style="thin">
          <color rgb="FF80808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2F75B5"/>
        <name val="Calibri"/>
        <family val="2"/>
        <scheme val="none"/>
      </font>
      <fill>
        <patternFill patternType="solid">
          <fgColor rgb="FFDDEBF7"/>
          <bgColor rgb="FFDDEBF7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</border>
      <protection locked="1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/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170" formatCode="_-* #,##0_-;\-* #,##0_-;_-* &quot;-&quot;??_-;_-@_-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numFmt numFmtId="30" formatCode="@"/>
      <border diagonalUp="0" diagonalDown="0">
        <left/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 style="thin">
          <color theme="0" tint="-0.499984740745262"/>
        </vertical>
        <horizontal style="thin">
          <color theme="0" tint="-0.499984740745262"/>
        </horizontal>
      </border>
      <protection locked="0" hidden="0"/>
    </dxf>
    <dxf>
      <border>
        <top style="thin">
          <color theme="0" tint="-0.499984740745262"/>
        </top>
      </border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protection locked="0" hidden="0"/>
    </dxf>
    <dxf>
      <border>
        <bottom style="thin">
          <color theme="0" tint="-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Century Gothic"/>
        <family val="2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499984740745262"/>
        </left>
        <right style="thin">
          <color theme="0" tint="-0.499984740745262"/>
        </right>
        <top/>
        <bottom/>
        <vertical style="thin">
          <color theme="0" tint="-0.499984740745262"/>
        </vertical>
        <horizontal style="thin">
          <color theme="0" tint="-0.499984740745262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entury Gothic"/>
        <family val="2"/>
        <scheme val="none"/>
      </font>
      <fill>
        <patternFill patternType="solid">
          <fgColor indexed="64"/>
          <bgColor theme="0"/>
        </patternFill>
      </fill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entury Gothic"/>
        <family val="2"/>
        <scheme val="none"/>
      </font>
      <fill>
        <patternFill patternType="solid">
          <fgColor indexed="64"/>
          <bgColor rgb="FFFFC0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1" defaultTableStyle="TableStyleMedium2" defaultPivotStyle="PivotStyleLight16">
    <tableStyle name="Stile TAB" pivot="0" count="0" xr9:uid="{E90BBD56-A380-4C8C-9C43-C352EA2EABFA}"/>
  </tableStyles>
  <colors>
    <mruColors>
      <color rgb="FF33CCCC"/>
      <color rgb="FF009999"/>
      <color rgb="FFFFFFFF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115981</xdr:colOff>
      <xdr:row>0</xdr:row>
      <xdr:rowOff>96371</xdr:rowOff>
    </xdr:from>
    <xdr:to>
      <xdr:col>0</xdr:col>
      <xdr:colOff>239806</xdr:colOff>
      <xdr:row>0</xdr:row>
      <xdr:rowOff>220196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D98FD288-DE97-4277-A837-445BC27222A7}"/>
            </a:ext>
          </a:extLst>
        </xdr:cNvPr>
        <xdr:cNvSpPr/>
      </xdr:nvSpPr>
      <xdr:spPr>
        <a:xfrm>
          <a:off x="115981" y="96371"/>
          <a:ext cx="123825" cy="123825"/>
        </a:xfrm>
        <a:prstGeom prst="flowChartConnector">
          <a:avLst/>
        </a:prstGeom>
        <a:solidFill>
          <a:schemeClr val="bg1">
            <a:lumMod val="50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3</xdr:col>
      <xdr:colOff>0</xdr:colOff>
      <xdr:row>6</xdr:row>
      <xdr:rowOff>0</xdr:rowOff>
    </xdr:from>
    <xdr:ext cx="6598285" cy="875048"/>
    <xdr:sp macro="" textlink="">
      <xdr:nvSpPr>
        <xdr:cNvPr id="4" name="CasellaDiTesto 2">
          <a:extLst>
            <a:ext uri="{FF2B5EF4-FFF2-40B4-BE49-F238E27FC236}">
              <a16:creationId xmlns:a16="http://schemas.microsoft.com/office/drawing/2014/main" id="{CDE7AA90-EBAE-48D9-81E8-96B497BF5B4A}"/>
            </a:ext>
          </a:extLst>
        </xdr:cNvPr>
        <xdr:cNvSpPr txBox="1"/>
      </xdr:nvSpPr>
      <xdr:spPr>
        <a:xfrm rot="1449087">
          <a:off x="12401062" y="2747697"/>
          <a:ext cx="6598285" cy="875048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preview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</xdr:row>
      <xdr:rowOff>76200</xdr:rowOff>
    </xdr:from>
    <xdr:to>
      <xdr:col>0</xdr:col>
      <xdr:colOff>433705</xdr:colOff>
      <xdr:row>1</xdr:row>
      <xdr:rowOff>196215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4A700BC0-7729-4849-BF14-AB292FB7EA8D}"/>
            </a:ext>
          </a:extLst>
        </xdr:cNvPr>
        <xdr:cNvSpPr/>
      </xdr:nvSpPr>
      <xdr:spPr>
        <a:xfrm>
          <a:off x="304800" y="254000"/>
          <a:ext cx="128905" cy="120015"/>
        </a:xfrm>
        <a:prstGeom prst="flowChartConnector">
          <a:avLst/>
        </a:prstGeom>
        <a:solidFill>
          <a:srgbClr val="FFC000"/>
        </a:solidFill>
        <a:ln>
          <a:solidFill>
            <a:srgbClr val="F49A0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7</xdr:col>
      <xdr:colOff>1360715</xdr:colOff>
      <xdr:row>18</xdr:row>
      <xdr:rowOff>149678</xdr:rowOff>
    </xdr:from>
    <xdr:ext cx="6598285" cy="1657762"/>
    <xdr:sp macro="" textlink="">
      <xdr:nvSpPr>
        <xdr:cNvPr id="4" name="CasellaDiTesto 2">
          <a:extLst>
            <a:ext uri="{FF2B5EF4-FFF2-40B4-BE49-F238E27FC236}">
              <a16:creationId xmlns:a16="http://schemas.microsoft.com/office/drawing/2014/main" id="{D1A29D23-BF62-40A3-A7BA-A2E117030D27}"/>
            </a:ext>
          </a:extLst>
        </xdr:cNvPr>
        <xdr:cNvSpPr txBox="1"/>
      </xdr:nvSpPr>
      <xdr:spPr>
        <a:xfrm rot="1449087">
          <a:off x="12260036" y="5402035"/>
          <a:ext cx="6598285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235239</xdr:colOff>
      <xdr:row>0</xdr:row>
      <xdr:rowOff>153266</xdr:rowOff>
    </xdr:from>
    <xdr:to>
      <xdr:col>0</xdr:col>
      <xdr:colOff>355889</xdr:colOff>
      <xdr:row>0</xdr:row>
      <xdr:rowOff>280266</xdr:rowOff>
    </xdr:to>
    <xdr:sp macro="" textlink="">
      <xdr:nvSpPr>
        <xdr:cNvPr id="2" name="Connettore 1">
          <a:extLst>
            <a:ext uri="{FF2B5EF4-FFF2-40B4-BE49-F238E27FC236}">
              <a16:creationId xmlns:a16="http://schemas.microsoft.com/office/drawing/2014/main" id="{0F3DA6BC-6D54-43C6-953A-DA1233BC2826}"/>
            </a:ext>
          </a:extLst>
        </xdr:cNvPr>
        <xdr:cNvSpPr/>
      </xdr:nvSpPr>
      <xdr:spPr>
        <a:xfrm>
          <a:off x="235239" y="153266"/>
          <a:ext cx="120650" cy="127000"/>
        </a:xfrm>
        <a:prstGeom prst="flowChartConnector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</xdr:col>
      <xdr:colOff>4329314</xdr:colOff>
      <xdr:row>2</xdr:row>
      <xdr:rowOff>48545</xdr:rowOff>
    </xdr:from>
    <xdr:ext cx="4329253" cy="1657762"/>
    <xdr:sp macro="" textlink="">
      <xdr:nvSpPr>
        <xdr:cNvPr id="12" name="CasellaDiTesto 4">
          <a:extLst>
            <a:ext uri="{FF2B5EF4-FFF2-40B4-BE49-F238E27FC236}">
              <a16:creationId xmlns:a16="http://schemas.microsoft.com/office/drawing/2014/main" id="{B55F7FEB-240C-44AD-88C0-E451E61E1AB7}"/>
            </a:ext>
          </a:extLst>
        </xdr:cNvPr>
        <xdr:cNvSpPr txBox="1"/>
      </xdr:nvSpPr>
      <xdr:spPr>
        <a:xfrm rot="1449087">
          <a:off x="4931826" y="1395336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66A1CFDE-65B5-4E6C-96A1-E3D5A69C64FE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17</xdr:col>
      <xdr:colOff>1078302</xdr:colOff>
      <xdr:row>4</xdr:row>
      <xdr:rowOff>14378</xdr:rowOff>
    </xdr:from>
    <xdr:ext cx="4329253" cy="1657762"/>
    <xdr:sp macro="" textlink="">
      <xdr:nvSpPr>
        <xdr:cNvPr id="4" name="CasellaDiTesto 2">
          <a:extLst>
            <a:ext uri="{FF2B5EF4-FFF2-40B4-BE49-F238E27FC236}">
              <a16:creationId xmlns:a16="http://schemas.microsoft.com/office/drawing/2014/main" id="{CC60C86A-8833-4603-ACAB-74CAB25CF73F}"/>
            </a:ext>
          </a:extLst>
        </xdr:cNvPr>
        <xdr:cNvSpPr txBox="1"/>
      </xdr:nvSpPr>
      <xdr:spPr>
        <a:xfrm rot="1449087">
          <a:off x="19351925" y="833887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36C23B7F-CA28-4D1A-996C-72C86D367C71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19</xdr:col>
      <xdr:colOff>10946</xdr:colOff>
      <xdr:row>4</xdr:row>
      <xdr:rowOff>24827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8D86633A-087F-4BED-93CF-48860E37228B}"/>
            </a:ext>
          </a:extLst>
        </xdr:cNvPr>
        <xdr:cNvSpPr txBox="1"/>
      </xdr:nvSpPr>
      <xdr:spPr>
        <a:xfrm rot="1449087">
          <a:off x="20604653" y="813103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20659D67-CB93-4220-BA25-EAD60C1B750D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21</xdr:col>
      <xdr:colOff>0</xdr:colOff>
      <xdr:row>3</xdr:row>
      <xdr:rowOff>0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E6BEE155-AD03-4BFC-A765-E26C4AFA2E27}"/>
            </a:ext>
          </a:extLst>
        </xdr:cNvPr>
        <xdr:cNvSpPr txBox="1"/>
      </xdr:nvSpPr>
      <xdr:spPr>
        <a:xfrm rot="1449087">
          <a:off x="23842453" y="730849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E160E0AA-2309-43DF-AAB4-7C0514382700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18</xdr:col>
      <xdr:colOff>230909</xdr:colOff>
      <xdr:row>4</xdr:row>
      <xdr:rowOff>74194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C0094700-C0BC-4411-A101-F827926047D3}"/>
            </a:ext>
          </a:extLst>
        </xdr:cNvPr>
        <xdr:cNvSpPr txBox="1"/>
      </xdr:nvSpPr>
      <xdr:spPr>
        <a:xfrm rot="1449087">
          <a:off x="20493182" y="813103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D2D562AD-BA63-4C2F-B823-A7CDD6AA6BE9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19</xdr:col>
      <xdr:colOff>482600</xdr:colOff>
      <xdr:row>4</xdr:row>
      <xdr:rowOff>76504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5F232714-B68B-40FB-A607-C632A8D8A716}"/>
            </a:ext>
          </a:extLst>
        </xdr:cNvPr>
        <xdr:cNvSpPr txBox="1"/>
      </xdr:nvSpPr>
      <xdr:spPr>
        <a:xfrm rot="1449087">
          <a:off x="24015700" y="813104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D5FDE5F3-9C16-4840-98A9-EBA4990AD608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19</xdr:col>
      <xdr:colOff>141111</xdr:colOff>
      <xdr:row>4</xdr:row>
      <xdr:rowOff>87388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C3E1CE0D-0243-40B1-A115-8EF06EA85B2E}"/>
            </a:ext>
          </a:extLst>
        </xdr:cNvPr>
        <xdr:cNvSpPr txBox="1"/>
      </xdr:nvSpPr>
      <xdr:spPr>
        <a:xfrm rot="1449087">
          <a:off x="20561905" y="813102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56445</xdr:colOff>
      <xdr:row>0</xdr:row>
      <xdr:rowOff>84667</xdr:rowOff>
    </xdr:from>
    <xdr:to>
      <xdr:col>0</xdr:col>
      <xdr:colOff>215195</xdr:colOff>
      <xdr:row>0</xdr:row>
      <xdr:rowOff>224367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B9E42CD3-086F-4A0E-B1AF-1C29B336F6A7}"/>
            </a:ext>
          </a:extLst>
        </xdr:cNvPr>
        <xdr:cNvSpPr/>
      </xdr:nvSpPr>
      <xdr:spPr>
        <a:xfrm>
          <a:off x="56445" y="84667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19</xdr:col>
      <xdr:colOff>279015</xdr:colOff>
      <xdr:row>4</xdr:row>
      <xdr:rowOff>81891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156178A7-C6CB-4146-AF7D-777796385A53}"/>
            </a:ext>
          </a:extLst>
        </xdr:cNvPr>
        <xdr:cNvSpPr txBox="1"/>
      </xdr:nvSpPr>
      <xdr:spPr>
        <a:xfrm rot="1449087">
          <a:off x="19588788" y="813103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146050</xdr:colOff>
      <xdr:row>0</xdr:row>
      <xdr:rowOff>134620</xdr:rowOff>
    </xdr:from>
    <xdr:to>
      <xdr:col>0</xdr:col>
      <xdr:colOff>304800</xdr:colOff>
      <xdr:row>0</xdr:row>
      <xdr:rowOff>287020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34A5F485-8DFF-6CF9-9401-6F3C98649D00}"/>
            </a:ext>
          </a:extLst>
        </xdr:cNvPr>
        <xdr:cNvSpPr/>
      </xdr:nvSpPr>
      <xdr:spPr>
        <a:xfrm>
          <a:off x="146050" y="134620"/>
          <a:ext cx="158750" cy="1524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19</xdr:col>
      <xdr:colOff>164225</xdr:colOff>
      <xdr:row>3</xdr:row>
      <xdr:rowOff>54741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39A2E7F6-8B59-41FF-B8F6-ACB6D0CADA4D}"/>
            </a:ext>
          </a:extLst>
        </xdr:cNvPr>
        <xdr:cNvSpPr txBox="1"/>
      </xdr:nvSpPr>
      <xdr:spPr>
        <a:xfrm rot="1449087">
          <a:off x="22006035" y="821120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115570</xdr:colOff>
      <xdr:row>0</xdr:row>
      <xdr:rowOff>127000</xdr:rowOff>
    </xdr:from>
    <xdr:to>
      <xdr:col>0</xdr:col>
      <xdr:colOff>274320</xdr:colOff>
      <xdr:row>0</xdr:row>
      <xdr:rowOff>279400</xdr:rowOff>
    </xdr:to>
    <xdr:sp macro="" textlink="">
      <xdr:nvSpPr>
        <xdr:cNvPr id="2" name="Ovale 1">
          <a:extLst>
            <a:ext uri="{FF2B5EF4-FFF2-40B4-BE49-F238E27FC236}">
              <a16:creationId xmlns:a16="http://schemas.microsoft.com/office/drawing/2014/main" id="{1D7E1B91-CEA4-4205-A98C-76BB9DEC0642}"/>
            </a:ext>
          </a:extLst>
        </xdr:cNvPr>
        <xdr:cNvSpPr/>
      </xdr:nvSpPr>
      <xdr:spPr>
        <a:xfrm>
          <a:off x="115570" y="127000"/>
          <a:ext cx="158750" cy="1524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18</xdr:col>
      <xdr:colOff>383017</xdr:colOff>
      <xdr:row>3</xdr:row>
      <xdr:rowOff>26913</xdr:rowOff>
    </xdr:from>
    <xdr:ext cx="4329253" cy="1657762"/>
    <xdr:sp macro="" textlink="">
      <xdr:nvSpPr>
        <xdr:cNvPr id="3" name="CasellaDiTesto 2">
          <a:extLst>
            <a:ext uri="{FF2B5EF4-FFF2-40B4-BE49-F238E27FC236}">
              <a16:creationId xmlns:a16="http://schemas.microsoft.com/office/drawing/2014/main" id="{AB281832-6452-4FC7-9911-A5B741BFC87A}"/>
            </a:ext>
          </a:extLst>
        </xdr:cNvPr>
        <xdr:cNvSpPr txBox="1"/>
      </xdr:nvSpPr>
      <xdr:spPr>
        <a:xfrm rot="1449087">
          <a:off x="21721033" y="813103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81280</xdr:colOff>
      <xdr:row>0</xdr:row>
      <xdr:rowOff>88900</xdr:rowOff>
    </xdr:from>
    <xdr:to>
      <xdr:col>0</xdr:col>
      <xdr:colOff>240030</xdr:colOff>
      <xdr:row>0</xdr:row>
      <xdr:rowOff>228600</xdr:rowOff>
    </xdr:to>
    <xdr:sp macro="" textlink="">
      <xdr:nvSpPr>
        <xdr:cNvPr id="3" name="Ovale 2">
          <a:extLst>
            <a:ext uri="{FF2B5EF4-FFF2-40B4-BE49-F238E27FC236}">
              <a16:creationId xmlns:a16="http://schemas.microsoft.com/office/drawing/2014/main" id="{1F5AAF83-8898-4CFA-88FE-76E268701B6A}"/>
            </a:ext>
          </a:extLst>
        </xdr:cNvPr>
        <xdr:cNvSpPr/>
      </xdr:nvSpPr>
      <xdr:spPr>
        <a:xfrm>
          <a:off x="81280" y="88900"/>
          <a:ext cx="158750" cy="139700"/>
        </a:xfrm>
        <a:prstGeom prst="ellipse">
          <a:avLst/>
        </a:prstGeom>
        <a:solidFill>
          <a:srgbClr val="009999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oneCellAnchor>
    <xdr:from>
      <xdr:col>18</xdr:col>
      <xdr:colOff>575095</xdr:colOff>
      <xdr:row>5</xdr:row>
      <xdr:rowOff>119811</xdr:rowOff>
    </xdr:from>
    <xdr:ext cx="4329253" cy="1657762"/>
    <xdr:sp macro="" textlink="">
      <xdr:nvSpPr>
        <xdr:cNvPr id="2" name="CasellaDiTesto 2">
          <a:extLst>
            <a:ext uri="{FF2B5EF4-FFF2-40B4-BE49-F238E27FC236}">
              <a16:creationId xmlns:a16="http://schemas.microsoft.com/office/drawing/2014/main" id="{D7CBAD22-7CEE-4C6F-AE91-538BB7437DFF}"/>
            </a:ext>
          </a:extLst>
        </xdr:cNvPr>
        <xdr:cNvSpPr txBox="1"/>
      </xdr:nvSpPr>
      <xdr:spPr>
        <a:xfrm rot="1449087">
          <a:off x="31474435" y="1186132"/>
          <a:ext cx="4329253" cy="1657762"/>
        </a:xfrm>
        <a:prstGeom prst="rect">
          <a:avLst/>
        </a:prstGeom>
        <a:noFill/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it-IT" sz="5000">
              <a:solidFill>
                <a:srgbClr val="FF0000"/>
              </a:solidFill>
            </a:rPr>
            <a:t>Versione </a:t>
          </a:r>
          <a:br>
            <a:rPr lang="it-IT" sz="5000">
              <a:solidFill>
                <a:srgbClr val="FF0000"/>
              </a:solidFill>
            </a:rPr>
          </a:br>
          <a:r>
            <a:rPr lang="it-IT" sz="5000">
              <a:solidFill>
                <a:srgbClr val="FF0000"/>
              </a:solidFill>
            </a:rPr>
            <a:t> preview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282F4A8-B8DD-468A-A6B3-FABDC0DF0E9F}" name="Tabella2" displayName="Tabella2" ref="D17:G150" totalsRowShown="0" headerRowDxfId="307" dataDxfId="305" headerRowBorderDxfId="306">
  <autoFilter ref="D17:G150" xr:uid="{6282F4A8-B8DD-468A-A6B3-FABDC0DF0E9F}"/>
  <tableColumns count="4">
    <tableColumn id="1" xr3:uid="{636AFC72-DB17-4646-BD5F-65A3D63B8BCD}" name="Denominazione comuni" dataDxfId="304"/>
    <tableColumn id="5" xr3:uid="{B63AEC15-B7AA-40EB-863A-4D754925A509}" name="Denominazione bacino di affidamento" dataDxfId="303">
      <calculatedColumnFormula>+$D$9</calculatedColumnFormula>
    </tableColumn>
    <tableColumn id="3" xr3:uid="{9A0C5188-FDFF-48A7-BA7B-A76AA6E7E263}" name="Codice ISTAT Comune" dataDxfId="302"/>
    <tableColumn id="4" xr3:uid="{B3329591-417A-4904-BFDF-448B15838B55}" name="Popolazione ISTAT 2024" dataDxfId="30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61965DE-789F-4FED-974F-68C2872120EF}" name="Tab_Ta" displayName="Tab_Ta" ref="B15:R100" totalsRowShown="0" headerRowDxfId="300" dataDxfId="298" headerRowBorderDxfId="299" tableBorderDxfId="297" totalsRowBorderDxfId="296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0BB89F3B-4E48-414E-B909-8C995158EB15}" name="Codice ISTAT" dataDxfId="295" dataCellStyle="Migliaia">
      <calculatedColumnFormula>+IN_Anagrafica!F18</calculatedColumnFormula>
    </tableColumn>
    <tableColumn id="1" xr3:uid="{AB3BC4CD-C9A8-4F11-8162-B84E5A04479A}" name="Comune" dataDxfId="294">
      <calculatedColumnFormula>+IN_Anagrafica!D18</calculatedColumnFormula>
    </tableColumn>
    <tableColumn id="2" xr3:uid="{320F3696-E944-40B1-B224-D1838FCB63D1}" name="1° anno di affidamento" dataDxfId="293" dataCellStyle="Migliaia"/>
    <tableColumn id="3" xr3:uid="{1279522B-60DC-414B-A4DD-F17A70D21365}" name="2° anno di affidamento" dataDxfId="292" dataCellStyle="Migliaia"/>
    <tableColumn id="4" xr3:uid="{544066C8-3654-42B3-9EE3-29E1FFC39EDA}" name="3° anno di affidamento" dataDxfId="291" dataCellStyle="Migliaia"/>
    <tableColumn id="5" xr3:uid="{BD82023D-C804-41EC-A4D5-3714AF534FB2}" name="4° anno di affidamento" dataDxfId="290" dataCellStyle="Migliaia"/>
    <tableColumn id="6" xr3:uid="{C0BCAC1F-91F7-48B5-8881-80AD20FBED5E}" name="5° anno di affidamento" dataDxfId="289" dataCellStyle="Migliaia"/>
    <tableColumn id="7" xr3:uid="{307AF16D-393F-4E23-82B5-70DC2354B092}" name="6° anno di affidamento" dataDxfId="288" dataCellStyle="Migliaia"/>
    <tableColumn id="8" xr3:uid="{824620BC-C9DB-436D-BF86-C2B96D71A472}" name="7° anno di affidamento" dataDxfId="287" dataCellStyle="Migliaia"/>
    <tableColumn id="9" xr3:uid="{125D96CE-6CB6-439A-94CA-539F6EDB6A38}" name="8° anno di affidamento" dataDxfId="286" dataCellStyle="Migliaia"/>
    <tableColumn id="10" xr3:uid="{6EED3C8C-AC0D-41E9-9EE6-C64CF9D75406}" name="9° anno di affidamento" dataDxfId="285" dataCellStyle="Migliaia"/>
    <tableColumn id="11" xr3:uid="{F83CEFDA-A047-4ACC-A7BF-BBFA101E9213}" name="10° anno di affidamento" dataDxfId="284" dataCellStyle="Migliaia"/>
    <tableColumn id="13" xr3:uid="{FC606365-8A47-4368-A777-326BE382F785}" name="11° anno di affidamento" dataDxfId="283" dataCellStyle="Migliaia"/>
    <tableColumn id="14" xr3:uid="{CC1DFF9A-B743-409D-919F-684FF9C64316}" name="12° anno di affidamento" dataDxfId="282" dataCellStyle="Migliaia"/>
    <tableColumn id="15" xr3:uid="{66263B38-4DCA-4ADC-8D36-033E73EDD83D}" name="13° anno di affidamento" dataDxfId="281" dataCellStyle="Migliaia"/>
    <tableColumn id="16" xr3:uid="{6D1CF057-BDB6-46AC-997A-A22928356272}" name="14° anno di affidamento" dataDxfId="280" dataCellStyle="Migliaia"/>
    <tableColumn id="17" xr3:uid="{3AA73A90-CEE4-4367-BE79-495E2DE542AA}" name="15° anno di affidamento" dataDxfId="279" dataCellStyle="Migliaia"/>
  </tableColumns>
  <tableStyleInfo name="Stile TAB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7807175A-EACC-49EE-B2D7-0DEA8E3D5061}" name="Tab_Tabacino" displayName="Tab_Tabacino" ref="C5:R6" totalsRowShown="0" headerRowDxfId="278" dataDxfId="277" tableBorderDxfId="276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E8FD6260-868F-4829-8249-4C1F31CD2044}" name="Bacino di affidamento" dataDxfId="275"/>
    <tableColumn id="2" xr3:uid="{062DFF51-80BA-4251-A69E-37841D945E13}" name="1° anno di affidamento" dataDxfId="274" dataCellStyle="Migliaia">
      <calculatedColumnFormula>+PianoTariffarioAffidamento!F70</calculatedColumnFormula>
    </tableColumn>
    <tableColumn id="3" xr3:uid="{AE5B965F-6CFC-4496-8997-6E3DA5719942}" name="2° anno di affidamento" dataDxfId="273" dataCellStyle="Migliaia">
      <calculatedColumnFormula>+PianoTariffarioAffidamento!G70</calculatedColumnFormula>
    </tableColumn>
    <tableColumn id="4" xr3:uid="{B7F404BC-C3ED-40B0-B74C-45BC18176D95}" name="3° anno di affidamento" dataDxfId="272" dataCellStyle="Migliaia">
      <calculatedColumnFormula>+PianoTariffarioAffidamento!H70</calculatedColumnFormula>
    </tableColumn>
    <tableColumn id="5" xr3:uid="{B1BF972E-6D92-4A5F-8BCD-C73F292D8581}" name="4° anno di affidamento" dataDxfId="271" dataCellStyle="Migliaia">
      <calculatedColumnFormula>+PianoTariffarioAffidamento!I70</calculatedColumnFormula>
    </tableColumn>
    <tableColumn id="6" xr3:uid="{1CA6912C-FDA2-4E14-A803-8A920388BC0D}" name="5° anno di affidamento" dataDxfId="270" dataCellStyle="Migliaia">
      <calculatedColumnFormula>+PianoTariffarioAffidamento!J70</calculatedColumnFormula>
    </tableColumn>
    <tableColumn id="7" xr3:uid="{927557EC-3792-4E36-92B8-3ECE072BEBC3}" name="6° anno di affidamento" dataDxfId="269" dataCellStyle="Migliaia">
      <calculatedColumnFormula>+PianoTariffarioAffidamento!K70</calculatedColumnFormula>
    </tableColumn>
    <tableColumn id="8" xr3:uid="{CECE7B1A-1345-45F9-91EE-E2D52B1D6083}" name="7° anno di affidamento" dataDxfId="268" dataCellStyle="Migliaia">
      <calculatedColumnFormula>+PianoTariffarioAffidamento!L70</calculatedColumnFormula>
    </tableColumn>
    <tableColumn id="9" xr3:uid="{D2E1541F-783A-40CA-9043-D7FFFF08DF80}" name="8° anno di affidamento" dataDxfId="267" dataCellStyle="Migliaia">
      <calculatedColumnFormula>+PianoTariffarioAffidamento!M70</calculatedColumnFormula>
    </tableColumn>
    <tableColumn id="10" xr3:uid="{4D541877-F397-4950-8622-6921B87D3ACA}" name="9° anno di affidamento" dataDxfId="266" dataCellStyle="Migliaia">
      <calculatedColumnFormula>+PianoTariffarioAffidamento!N70</calculatedColumnFormula>
    </tableColumn>
    <tableColumn id="11" xr3:uid="{4A382312-E960-4A53-8BDD-7F0F33DFEFB8}" name="10° anno di affidamento" dataDxfId="265" dataCellStyle="Migliaia">
      <calculatedColumnFormula>+PianoTariffarioAffidamento!O70</calculatedColumnFormula>
    </tableColumn>
    <tableColumn id="12" xr3:uid="{10F429B3-86F1-42DF-ACE7-C4D76613EBD4}" name="11° anno di affidamento" dataDxfId="264" dataCellStyle="Percentuale">
      <calculatedColumnFormula>+PianoTariffarioAffidamento!P70</calculatedColumnFormula>
    </tableColumn>
    <tableColumn id="13" xr3:uid="{AABFC657-D18A-499B-B7AD-27EDBC1C6C21}" name="12° anno di affidamento" dataDxfId="263" dataCellStyle="Percentuale">
      <calculatedColumnFormula>+PianoTariffarioAffidamento!Q70</calculatedColumnFormula>
    </tableColumn>
    <tableColumn id="14" xr3:uid="{ADDB9AB8-D673-4944-95E5-855B4C47C320}" name="13° anno di affidamento" dataDxfId="262" dataCellStyle="Percentuale">
      <calculatedColumnFormula>+PianoTariffarioAffidamento!R70</calculatedColumnFormula>
    </tableColumn>
    <tableColumn id="15" xr3:uid="{C42AD8DB-4D88-4F92-982D-9E2577AB0F1A}" name="14° anno di affidamento" dataDxfId="261" dataCellStyle="Percentuale">
      <calculatedColumnFormula>+PianoTariffarioAffidamento!S70</calculatedColumnFormula>
    </tableColumn>
    <tableColumn id="16" xr3:uid="{46703732-A194-4B40-94FF-4E21CEF570CD}" name="15° anno di affidamento" dataDxfId="260" dataCellStyle="Percentuale">
      <calculatedColumnFormula>+PianoTariffarioAffidamento!T70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906BB60-FF03-4F24-BA68-DEEBDFF404AC}" name="Tab_Ta_1" displayName="Tab_Ta_1" ref="B15:R100" totalsRowShown="0" headerRowDxfId="259" dataDxfId="257" headerRowBorderDxfId="258" tableBorderDxfId="256" totalsRowBorderDxfId="255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77552582-E57D-4DEC-96CC-13C7969651CA}" name="Codice ISTAT" dataDxfId="254" dataCellStyle="Migliaia">
      <calculatedColumnFormula>+IN_Anagrafica!F18</calculatedColumnFormula>
    </tableColumn>
    <tableColumn id="1" xr3:uid="{C66517E9-B7B8-4906-970B-462065B30336}" name="Comune" dataDxfId="253">
      <calculatedColumnFormula>+IN_Anagrafica!D18</calculatedColumnFormula>
    </tableColumn>
    <tableColumn id="2" xr3:uid="{2ADE8C3D-3E26-4660-81B0-405D21FEC9A9}" name="1° anno di affidamento" dataDxfId="252" dataCellStyle="Migliaia"/>
    <tableColumn id="3" xr3:uid="{377C4593-FC8B-4A03-ABDD-6D60E7656F3D}" name="2° anno di affidamento" dataDxfId="251" dataCellStyle="Migliaia"/>
    <tableColumn id="4" xr3:uid="{F9821F7D-8A38-4A30-806B-7EFE0A514264}" name="3° anno di affidamento" dataDxfId="250" dataCellStyle="Migliaia"/>
    <tableColumn id="5" xr3:uid="{38BC140A-F0F5-4B45-96AA-6C12CC6840CD}" name="4° anno di affidamento" dataDxfId="249" dataCellStyle="Migliaia"/>
    <tableColumn id="6" xr3:uid="{FA669FCA-BFA8-45C2-B1B1-78D66C3DEE78}" name="5° anno di affidamento" dataDxfId="248" dataCellStyle="Migliaia"/>
    <tableColumn id="7" xr3:uid="{6E699BCA-E5A0-4329-8434-91277FAF7670}" name="6° anno di affidamento" dataDxfId="247" dataCellStyle="Migliaia"/>
    <tableColumn id="8" xr3:uid="{158A9EA6-5003-40F0-98B3-90D3851FB530}" name="7° anno di affidamento" dataDxfId="246" dataCellStyle="Migliaia"/>
    <tableColumn id="9" xr3:uid="{F7A2F4E2-1897-49E5-AD3B-88853A12D389}" name="8° anno di affidamento" dataDxfId="245" dataCellStyle="Migliaia"/>
    <tableColumn id="10" xr3:uid="{5A188DD3-167D-4148-AB9F-4A1200405218}" name="9° anno di affidamento" dataDxfId="244" dataCellStyle="Migliaia"/>
    <tableColumn id="11" xr3:uid="{D7F85884-6BFA-4520-A210-EA16DC86A44F}" name="10° anno di affidamento" dataDxfId="243" dataCellStyle="Migliaia"/>
    <tableColumn id="13" xr3:uid="{38DF4BFD-3B1A-4E68-8D62-B486201AAC60}" name="11° anno di affidamento" dataDxfId="242" dataCellStyle="Migliaia"/>
    <tableColumn id="14" xr3:uid="{84779EC1-8D81-4936-8438-8F946E9C48E7}" name="12° anno di affidamento" dataDxfId="241" dataCellStyle="Migliaia"/>
    <tableColumn id="15" xr3:uid="{AC3BB1B3-E35F-4F92-B9F7-5BDB90269E99}" name="13° anno di affidamento" dataDxfId="240" dataCellStyle="Migliaia"/>
    <tableColumn id="16" xr3:uid="{21F62737-1006-43F7-B37A-0192004518ED}" name="14° anno di affidamento" dataDxfId="239" dataCellStyle="Migliaia"/>
    <tableColumn id="17" xr3:uid="{7E59C594-5718-421D-834C-1ABF180D2277}" name="15° anno di affidamento" dataDxfId="238" dataCellStyle="Migliaia"/>
  </tableColumns>
  <tableStyleInfo name="Stile TAB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CB0749-2FC8-4CBD-A541-8987C0E219CA}" name="Tab_Ta_1_bacino" displayName="Tab_Ta_1_bacino" ref="C5:R6" totalsRowShown="0" headerRowDxfId="237" dataDxfId="235" headerRowBorderDxfId="236" tableBorderDxfId="234" totalsRowBorderDxfId="233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CC31C112-AA56-4D3C-8CF3-E207E4FD1048}" name="Bacino di affidamento" dataDxfId="232"/>
    <tableColumn id="2" xr3:uid="{C7BB182D-A6B9-4ED3-ACFD-554525E74B46}" name="1° anno di affidamento" dataDxfId="231" dataCellStyle="Migliaia">
      <calculatedColumnFormula>+PianoTariffarioAffidamento!F61</calculatedColumnFormula>
    </tableColumn>
    <tableColumn id="3" xr3:uid="{26EC97A9-FFD0-4E96-98EC-FB58E8668880}" name="2° anno di affidamento" dataDxfId="230" dataCellStyle="Migliaia">
      <calculatedColumnFormula>+PianoTariffarioAffidamento!G61</calculatedColumnFormula>
    </tableColumn>
    <tableColumn id="4" xr3:uid="{3B7E0424-EB27-494F-A739-36B36241A9B5}" name="3° anno di affidamento" dataDxfId="229" dataCellStyle="Migliaia">
      <calculatedColumnFormula>+PianoTariffarioAffidamento!H61</calculatedColumnFormula>
    </tableColumn>
    <tableColumn id="5" xr3:uid="{28EFE802-FBAB-4A8D-A204-6BAB3AEA8763}" name="4° anno di affidamento" dataDxfId="228" dataCellStyle="Migliaia">
      <calculatedColumnFormula>+PianoTariffarioAffidamento!I61</calculatedColumnFormula>
    </tableColumn>
    <tableColumn id="6" xr3:uid="{23F21E8E-47E7-44E8-9562-C050314B0ED7}" name="5° anno di affidamento" dataDxfId="227" dataCellStyle="Migliaia">
      <calculatedColumnFormula>+PianoTariffarioAffidamento!J61</calculatedColumnFormula>
    </tableColumn>
    <tableColumn id="7" xr3:uid="{21487825-013E-4AF9-8F45-9EB780E72228}" name="6° anno di affidamento" dataDxfId="226" dataCellStyle="Migliaia">
      <calculatedColumnFormula>+PianoTariffarioAffidamento!K61</calculatedColumnFormula>
    </tableColumn>
    <tableColumn id="8" xr3:uid="{647DEA5D-FABF-4664-878A-132DCC000AB1}" name="7° anno di affidamento" dataDxfId="225" dataCellStyle="Migliaia">
      <calculatedColumnFormula>+PianoTariffarioAffidamento!L61</calculatedColumnFormula>
    </tableColumn>
    <tableColumn id="9" xr3:uid="{4E9D0CCF-BD4B-4219-92DB-45AECC7970AE}" name="8° anno di affidamento" dataDxfId="224" dataCellStyle="Migliaia">
      <calculatedColumnFormula>+PianoTariffarioAffidamento!M61</calculatedColumnFormula>
    </tableColumn>
    <tableColumn id="10" xr3:uid="{93FC4DBA-3D9C-4E4F-809C-BD7E1231E199}" name="9° anno di affidamento" dataDxfId="223" dataCellStyle="Migliaia">
      <calculatedColumnFormula>+PianoTariffarioAffidamento!N61</calculatedColumnFormula>
    </tableColumn>
    <tableColumn id="11" xr3:uid="{DD053785-710E-44E0-822B-A3697C7134F4}" name="10° anno di affidamento" dataDxfId="222" dataCellStyle="Migliaia">
      <calculatedColumnFormula>+PianoTariffarioAffidamento!O61</calculatedColumnFormula>
    </tableColumn>
    <tableColumn id="12" xr3:uid="{4FFFFBC6-8228-459B-BE34-4E7C85D4F8D5}" name="11° anno di affidamento" dataDxfId="221" dataCellStyle="Percentuale">
      <calculatedColumnFormula>+PianoTariffarioAffidamento!P61</calculatedColumnFormula>
    </tableColumn>
    <tableColumn id="13" xr3:uid="{9CC7C2CF-1A5A-4A1D-9BDD-75966D7DD03D}" name="12° anno di affidamento" dataDxfId="220" dataCellStyle="Percentuale">
      <calculatedColumnFormula>+PianoTariffarioAffidamento!Q61</calculatedColumnFormula>
    </tableColumn>
    <tableColumn id="14" xr3:uid="{C37D7409-A408-468A-9828-AEE5246DC360}" name="13° anno di affidamento" dataDxfId="219" dataCellStyle="Percentuale">
      <calculatedColumnFormula>+PianoTariffarioAffidamento!R61</calculatedColumnFormula>
    </tableColumn>
    <tableColumn id="15" xr3:uid="{9EB83BA5-0D3E-4A5B-A685-8E0CAC9998C9}" name="14° anno di affidamento" dataDxfId="218" dataCellStyle="Percentuale">
      <calculatedColumnFormula>+PianoTariffarioAffidamento!S61</calculatedColumnFormula>
    </tableColumn>
    <tableColumn id="16" xr3:uid="{C7AF9BD1-A8F1-4CED-92E8-5BA0C20D733B}" name="15° anno di affidamento" dataDxfId="217" dataCellStyle="Percentuale">
      <calculatedColumnFormula>+PianoTariffarioAffidamento!T61</calculatedColumnFormula>
    </tableColumn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722971-6B1A-42EA-ADDC-26FB8046864E}" name="Tab_Xreg" displayName="Tab_Xreg" ref="B15:R100" totalsRowShown="0" headerRowDxfId="216" dataDxfId="214" headerRowBorderDxfId="215" tableBorderDxfId="213" totalsRowBorderDxfId="212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736BD82F-F6D8-4E4B-A3CA-9457CA267C80}" name="Codice ISTAT" dataDxfId="211" dataCellStyle="Migliaia">
      <calculatedColumnFormula>+IN_Anagrafica!F18</calculatedColumnFormula>
    </tableColumn>
    <tableColumn id="1" xr3:uid="{E9D631A9-09A4-41BF-9012-B2202DA82BED}" name="Comune" dataDxfId="210">
      <calculatedColumnFormula>+IN_Anagrafica!D18</calculatedColumnFormula>
    </tableColumn>
    <tableColumn id="2" xr3:uid="{C9FF5911-11C4-48CD-97A2-AFE2E8C89703}" name="1° anno di affidamento" dataDxfId="209" dataCellStyle="Percentuale"/>
    <tableColumn id="3" xr3:uid="{D5E726B5-2BE0-41A0-A2A7-D952495FAB76}" name="2° anno di affidamento" dataDxfId="208" dataCellStyle="Percentuale"/>
    <tableColumn id="4" xr3:uid="{12FC34C5-99ED-4AD4-8D69-BB50D6B1863B}" name="3° anno di affidamento" dataDxfId="207" dataCellStyle="Percentuale"/>
    <tableColumn id="5" xr3:uid="{5C010D38-0BF5-4535-A595-4336B6C25434}" name="4° anno di affidamento" dataDxfId="206" dataCellStyle="Percentuale"/>
    <tableColumn id="6" xr3:uid="{FD405DC5-0537-4726-BD88-AC659734C2CB}" name="5° anno di affidamento" dataDxfId="205" dataCellStyle="Percentuale"/>
    <tableColumn id="7" xr3:uid="{F1FF11C0-6910-495A-8BE5-7D83D00DA8BF}" name="6° anno di affidamento" dataDxfId="204" dataCellStyle="Percentuale"/>
    <tableColumn id="8" xr3:uid="{39B5C24D-48B4-435C-BF16-22D034F55BC3}" name="7° anno di affidamento" dataDxfId="203" dataCellStyle="Percentuale"/>
    <tableColumn id="9" xr3:uid="{1EE91CAA-9AA0-488F-8E28-563C8554B7A3}" name="8° anno di affidamento" dataDxfId="202" dataCellStyle="Percentuale"/>
    <tableColumn id="10" xr3:uid="{A1FCC476-48F2-4509-AB6F-416E33D9F144}" name="9° anno di affidamento" dataDxfId="201" dataCellStyle="Percentuale"/>
    <tableColumn id="11" xr3:uid="{06DA90D5-55FB-4D45-8D87-3502C02A1B11}" name="10° anno di affidamento" dataDxfId="200" dataCellStyle="Percentuale"/>
    <tableColumn id="13" xr3:uid="{AB4D9F8C-8523-4169-8301-1611326D0DAF}" name="11° anno di affidamento" dataDxfId="199" dataCellStyle="Percentuale"/>
    <tableColumn id="14" xr3:uid="{C4E47E0D-1F8B-4D87-8391-AC277C976711}" name="12° anno di affidamento" dataDxfId="198" dataCellStyle="Percentuale"/>
    <tableColumn id="15" xr3:uid="{3A3ABF8A-7EDA-44F5-9BEE-5EFC93E95FCD}" name="13° anno di affidamento" dataDxfId="197" dataCellStyle="Percentuale"/>
    <tableColumn id="16" xr3:uid="{AE87A66B-84B8-49B3-883F-FEBA4DBF2AB8}" name="14° anno di affidamento" dataDxfId="196" dataCellStyle="Percentuale"/>
    <tableColumn id="17" xr3:uid="{9E0BB48F-4ED5-4A7C-B95B-3A4E21D7AB4A}" name="15° anno di affidamento" dataDxfId="195" dataCellStyle="Percentuale"/>
  </tableColumns>
  <tableStyleInfo name="Stile TAB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E2AA8C-AF0B-4567-925D-15D389DA7006}" name="Tabella4" displayName="Tabella4" ref="C5:R6" totalsRowShown="0" headerRowDxfId="194" dataDxfId="192" headerRowBorderDxfId="193" tableBorderDxfId="191" totalsRowBorderDxfId="190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29EE295-D4A1-44FB-A4E5-628BFED5C6E9}" name="Bacino di affidamento" dataDxfId="189"/>
    <tableColumn id="2" xr3:uid="{CFCE5254-248E-4F0A-A73B-3685C5BDEC02}" name="1° anno di affidamento" dataDxfId="188" dataCellStyle="Percentuale">
      <calculatedColumnFormula>+PianoTariffarioAffidamento!F49</calculatedColumnFormula>
    </tableColumn>
    <tableColumn id="3" xr3:uid="{A9BD8902-B2E0-41D1-89AE-097DEFF17E28}" name="2° anno di affidamento" dataDxfId="187" dataCellStyle="Percentuale">
      <calculatedColumnFormula>+PianoTariffarioAffidamento!G49</calculatedColumnFormula>
    </tableColumn>
    <tableColumn id="4" xr3:uid="{6E0FAC5B-8D46-4217-AA5A-2B65012B8C6C}" name="3° anno di affidamento" dataDxfId="186" dataCellStyle="Percentuale">
      <calculatedColumnFormula>+PianoTariffarioAffidamento!H49</calculatedColumnFormula>
    </tableColumn>
    <tableColumn id="5" xr3:uid="{4FCEFC8C-0D15-49B7-A77E-9538DC53F508}" name="4° anno di affidamento" dataDxfId="185" dataCellStyle="Percentuale">
      <calculatedColumnFormula>+PianoTariffarioAffidamento!I49</calculatedColumnFormula>
    </tableColumn>
    <tableColumn id="6" xr3:uid="{6A6E4AF1-8612-4FB9-892D-025C4D16E398}" name="5° anno di affidamento" dataDxfId="184" dataCellStyle="Percentuale">
      <calculatedColumnFormula>+PianoTariffarioAffidamento!J49</calculatedColumnFormula>
    </tableColumn>
    <tableColumn id="7" xr3:uid="{145811C3-6307-4994-81BE-DB75BC970734}" name="6° anno di affidamento" dataDxfId="183" dataCellStyle="Percentuale">
      <calculatedColumnFormula>+PianoTariffarioAffidamento!K49</calculatedColumnFormula>
    </tableColumn>
    <tableColumn id="8" xr3:uid="{F92A95EE-E7F1-4445-881D-5DB903F85C0E}" name="7° anno di affidamento" dataDxfId="182" dataCellStyle="Percentuale">
      <calculatedColumnFormula>+PianoTariffarioAffidamento!L49</calculatedColumnFormula>
    </tableColumn>
    <tableColumn id="9" xr3:uid="{7208DD5A-303C-4072-AF87-46A65981F3FB}" name="8° anno di affidamento" dataDxfId="181" dataCellStyle="Percentuale">
      <calculatedColumnFormula>+PianoTariffarioAffidamento!M49</calculatedColumnFormula>
    </tableColumn>
    <tableColumn id="10" xr3:uid="{63D990C4-04C6-4C74-A38B-F85F1A519045}" name="9° anno di affidamento" dataDxfId="180" dataCellStyle="Percentuale">
      <calculatedColumnFormula>+PianoTariffarioAffidamento!N49</calculatedColumnFormula>
    </tableColumn>
    <tableColumn id="11" xr3:uid="{BF8BEC45-990D-4AF5-90F9-917D993DFE57}" name="10° anno di affidamento" dataDxfId="179" dataCellStyle="Percentuale">
      <calculatedColumnFormula>+PianoTariffarioAffidamento!O49</calculatedColumnFormula>
    </tableColumn>
    <tableColumn id="12" xr3:uid="{1744723C-5EC7-42C8-8A10-7AB54DE8927F}" name="11° anno di affidamento" dataDxfId="178" dataCellStyle="Percentuale">
      <calculatedColumnFormula>+PianoTariffarioAffidamento!P49</calculatedColumnFormula>
    </tableColumn>
    <tableColumn id="13" xr3:uid="{7B2664AC-AFB1-4D14-AFFD-39ACE38746B6}" name="12° anno di affidamento" dataDxfId="177" dataCellStyle="Percentuale">
      <calculatedColumnFormula>+PianoTariffarioAffidamento!Q49</calculatedColumnFormula>
    </tableColumn>
    <tableColumn id="14" xr3:uid="{3AE6F9BC-0F37-4E5A-B3DF-E1C0A961D593}" name="13° anno di affidamento" dataDxfId="176" dataCellStyle="Percentuale">
      <calculatedColumnFormula>+PianoTariffarioAffidamento!R49</calculatedColumnFormula>
    </tableColumn>
    <tableColumn id="15" xr3:uid="{14BD8712-2DCF-4E9D-99FA-122C38F991C8}" name="14° anno di affidamento" dataDxfId="175" dataCellStyle="Percentuale">
      <calculatedColumnFormula>+PianoTariffarioAffidamento!S49</calculatedColumnFormula>
    </tableColumn>
    <tableColumn id="16" xr3:uid="{05726C28-4B78-4421-9947-5C68E466E800}" name="15° anno di affidamento" dataDxfId="174" dataCellStyle="Percentuale">
      <calculatedColumnFormula>+PianoTariffarioAffidamento!T49</calculatedColumnFormula>
    </tableColumn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4C37BAF-614E-414D-BC55-213047839BE8}" name="Tab_Xcom" displayName="Tab_Xcom" ref="B15:R100" totalsRowShown="0" headerRowDxfId="173" dataDxfId="171" headerRowBorderDxfId="172" tableBorderDxfId="170" totalsRowBorderDxfId="169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56A21CB5-BCC0-41C4-8240-90C3A1FFA797}" name="Codice ISTAT" dataDxfId="168" dataCellStyle="Migliaia">
      <calculatedColumnFormula>+IN_Anagrafica!F18</calculatedColumnFormula>
    </tableColumn>
    <tableColumn id="1" xr3:uid="{9190EE79-7B27-4AE5-80BB-5D4DFCE03D3A}" name="Comune" dataDxfId="167">
      <calculatedColumnFormula>+IN_Anagrafica!D18</calculatedColumnFormula>
    </tableColumn>
    <tableColumn id="2" xr3:uid="{2243B9E8-3C4A-4EB3-8279-FC80868EE8C7}" name="1° anno di affidamento" dataDxfId="166" dataCellStyle="Percentuale"/>
    <tableColumn id="3" xr3:uid="{1E49D8B8-F312-4B90-9BCC-B77E4E90E26A}" name="2° anno di affidamento" dataDxfId="165" dataCellStyle="Percentuale"/>
    <tableColumn id="4" xr3:uid="{CBC46BA9-CEDD-479B-A100-57E4A7A77485}" name="3° anno di affidamento" dataDxfId="164" dataCellStyle="Percentuale"/>
    <tableColumn id="5" xr3:uid="{7BAF7338-753C-4BA5-ADE7-228A40FD74FD}" name="4° anno di affidamento" dataDxfId="163" dataCellStyle="Percentuale"/>
    <tableColumn id="6" xr3:uid="{EF41E6A3-DB19-46FC-917B-E9B360D3A529}" name="5° anno di affidamento" dataDxfId="162" dataCellStyle="Percentuale"/>
    <tableColumn id="7" xr3:uid="{ACEA0543-A2B1-4562-91D2-18082E4DD69E}" name="6° anno di affidamento" dataDxfId="161" dataCellStyle="Percentuale"/>
    <tableColumn id="8" xr3:uid="{3A24D0DE-04B7-4C1B-B419-19106D1E5E85}" name="7° anno di affidamento" dataDxfId="160" dataCellStyle="Percentuale"/>
    <tableColumn id="9" xr3:uid="{B556DE61-0003-4DCE-907C-A1AC43260F2D}" name="8° anno di affidamento" dataDxfId="159" dataCellStyle="Percentuale"/>
    <tableColumn id="10" xr3:uid="{97B7BA7A-40D3-419C-8E0B-9B2CAC08E462}" name="9° anno di affidamento" dataDxfId="158" dataCellStyle="Percentuale"/>
    <tableColumn id="11" xr3:uid="{644D2B9F-37D9-4759-91EE-DF9F134B562D}" name="10° anno di affidamento" dataDxfId="157" dataCellStyle="Percentuale"/>
    <tableColumn id="13" xr3:uid="{F319FE20-6387-47E7-9CA1-5455D61A0DEA}" name="11° anno di affidamento" dataDxfId="156" dataCellStyle="Percentuale"/>
    <tableColumn id="14" xr3:uid="{202F0623-80ED-4C49-9077-1C1FB1FB8317}" name="12° anno di affidamento" dataDxfId="155" dataCellStyle="Percentuale"/>
    <tableColumn id="15" xr3:uid="{1275448B-3E7F-4BD4-AD6B-719FA6DE7403}" name="13° anno di affidamento" dataDxfId="154" dataCellStyle="Percentuale"/>
    <tableColumn id="16" xr3:uid="{3FC5E918-76F1-424A-9A01-DB1120F9FE79}" name="14° anno di affidamento" dataDxfId="153" dataCellStyle="Percentuale"/>
    <tableColumn id="17" xr3:uid="{88214CB5-447D-4D53-82D7-EC9D0F9B3F85}" name="15° anno di affidamento" dataDxfId="152" dataCellStyle="Percentuale"/>
  </tableColumns>
  <tableStyleInfo name="Stile TAB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830E66CB-2C9B-4D95-A0E3-F981349DD20E}" name="Tab_Xcombacino" displayName="Tab_Xcombacino" ref="C5:R6" totalsRowShown="0" headerRowDxfId="151" dataDxfId="150" tableBorderDxfId="149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10F6B478-6EAD-408A-819B-B5594573E58B}" name="Bacino di affidamento" dataDxfId="148"/>
    <tableColumn id="2" xr3:uid="{51FDD660-C31F-4CAC-8EFE-1E6E5730EEBA}" name="1° anno di affidamento" dataDxfId="147" dataCellStyle="Percentuale">
      <calculatedColumnFormula>+PianoTariffarioAffidamento!F50</calculatedColumnFormula>
    </tableColumn>
    <tableColumn id="3" xr3:uid="{D4308B21-F820-423E-853A-69C08802F13A}" name="2° anno di affidamento" dataDxfId="146" dataCellStyle="Percentuale">
      <calculatedColumnFormula>+PianoTariffarioAffidamento!G50</calculatedColumnFormula>
    </tableColumn>
    <tableColumn id="4" xr3:uid="{FCA7E73A-1E47-4ED3-A432-9FB10C7E8DBA}" name="3° anno di affidamento" dataDxfId="145" dataCellStyle="Percentuale">
      <calculatedColumnFormula>+PianoTariffarioAffidamento!H50</calculatedColumnFormula>
    </tableColumn>
    <tableColumn id="5" xr3:uid="{26813A03-7772-4164-B74F-FC99867CB455}" name="4° anno di affidamento" dataDxfId="144" dataCellStyle="Percentuale">
      <calculatedColumnFormula>+PianoTariffarioAffidamento!I50</calculatedColumnFormula>
    </tableColumn>
    <tableColumn id="6" xr3:uid="{25F6047A-D1EA-42BB-B537-540C52E70858}" name="5° anno di affidamento" dataDxfId="143" dataCellStyle="Percentuale">
      <calculatedColumnFormula>+PianoTariffarioAffidamento!J50</calculatedColumnFormula>
    </tableColumn>
    <tableColumn id="7" xr3:uid="{61CE6A49-FB2F-479B-98C5-A449156A4EAE}" name="6° anno di affidamento" dataDxfId="142" dataCellStyle="Percentuale">
      <calculatedColumnFormula>+PianoTariffarioAffidamento!K50</calculatedColumnFormula>
    </tableColumn>
    <tableColumn id="8" xr3:uid="{F9A9FF0C-9B69-4797-97E4-706DD359C822}" name="7° anno di affidamento" dataDxfId="141" dataCellStyle="Percentuale">
      <calculatedColumnFormula>+PianoTariffarioAffidamento!L50</calculatedColumnFormula>
    </tableColumn>
    <tableColumn id="9" xr3:uid="{3FBC7ECB-5A67-40D0-A01F-1B270626484F}" name="8° anno di affidamento" dataDxfId="140" dataCellStyle="Percentuale">
      <calculatedColumnFormula>+PianoTariffarioAffidamento!M50</calculatedColumnFormula>
    </tableColumn>
    <tableColumn id="10" xr3:uid="{918151BB-35B4-4FBC-ABA0-016DEBABF8F3}" name="9° anno di affidamento" dataDxfId="139" dataCellStyle="Percentuale">
      <calculatedColumnFormula>+PianoTariffarioAffidamento!N50</calculatedColumnFormula>
    </tableColumn>
    <tableColumn id="11" xr3:uid="{B1DFBE35-88CD-48B3-8172-19F662686B0B}" name="10° anno di affidamento" dataDxfId="138" dataCellStyle="Percentuale">
      <calculatedColumnFormula>+PianoTariffarioAffidamento!O50</calculatedColumnFormula>
    </tableColumn>
    <tableColumn id="12" xr3:uid="{BDD4BEFE-045D-46BF-9DB7-5D442F61A0A9}" name="11° anno di affidamento" dataDxfId="137" dataCellStyle="Percentuale">
      <calculatedColumnFormula>+PianoTariffarioAffidamento!P50</calculatedColumnFormula>
    </tableColumn>
    <tableColumn id="13" xr3:uid="{4DE00E28-5B11-4874-8C9F-DBFBEF64911D}" name="12° anno di affidamento" dataDxfId="136" dataCellStyle="Percentuale">
      <calculatedColumnFormula>+PianoTariffarioAffidamento!Q50</calculatedColumnFormula>
    </tableColumn>
    <tableColumn id="14" xr3:uid="{42AE7C42-E585-48AF-AC2F-85C5612E3405}" name="13° anno di affidamento" dataDxfId="135" dataCellStyle="Percentuale">
      <calculatedColumnFormula>+PianoTariffarioAffidamento!R50</calculatedColumnFormula>
    </tableColumn>
    <tableColumn id="15" xr3:uid="{6B99DAE4-13D5-4830-B4F2-39574B0F18F0}" name="14° anno di affidamento" dataDxfId="134" dataCellStyle="Percentuale">
      <calculatedColumnFormula>+PianoTariffarioAffidamento!S50</calculatedColumnFormula>
    </tableColumn>
    <tableColumn id="16" xr3:uid="{E4FF3099-5F29-4F86-90B3-26CAE162958A}" name="15° anno di affidamento" dataDxfId="133" dataCellStyle="Percentuale">
      <calculatedColumnFormula>+PianoTariffarioAffidamento!T50</calculatedColumnFormula>
    </tableColumn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8557E883-DB7D-4622-A51C-F2C5D106409E}" name="Tab_Kreg" displayName="Tab_Kreg" ref="B15:R100" totalsRowShown="0" headerRowDxfId="132" dataDxfId="130" headerRowBorderDxfId="131" tableBorderDxfId="129" totalsRowBorderDxfId="128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568FFB4C-FBCD-4CFB-8DF0-54D97C6EC698}" name="Codice ISTAT" dataDxfId="127" dataCellStyle="Migliaia">
      <calculatedColumnFormula>+IN_Anagrafica!F18</calculatedColumnFormula>
    </tableColumn>
    <tableColumn id="1" xr3:uid="{19E8D200-655A-47E2-806B-218AE3586F7C}" name="Comune" dataDxfId="126">
      <calculatedColumnFormula>+IN_Anagrafica!D18</calculatedColumnFormula>
    </tableColumn>
    <tableColumn id="2" xr3:uid="{30F1BF76-9943-4854-9E5B-AEADEE4D0572}" name="1° anno di affidamento" dataDxfId="125" dataCellStyle="Percentuale"/>
    <tableColumn id="3" xr3:uid="{E1846AB7-9E84-46B3-95CC-726E413B3EE0}" name="2° anno di affidamento" dataDxfId="124" dataCellStyle="Percentuale"/>
    <tableColumn id="4" xr3:uid="{54D5EC10-419B-4148-892A-2FD3D3509D09}" name="3° anno di affidamento" dataDxfId="123" dataCellStyle="Percentuale"/>
    <tableColumn id="5" xr3:uid="{AF666D9A-6319-4725-9E2F-5EEAD4A35B55}" name="4° anno di affidamento" dataDxfId="122" dataCellStyle="Percentuale"/>
    <tableColumn id="6" xr3:uid="{045960D0-B752-45CC-A7B8-9C04D6331540}" name="5° anno di affidamento" dataDxfId="121" dataCellStyle="Percentuale"/>
    <tableColumn id="7" xr3:uid="{E3566FEC-4435-45C0-87FC-CB3E4F7FF286}" name="6° anno di affidamento" dataDxfId="120" dataCellStyle="Percentuale"/>
    <tableColumn id="8" xr3:uid="{A17A99B5-EEF1-483C-BCD6-FD5EA5F793B6}" name="7° anno di affidamento" dataDxfId="119" dataCellStyle="Percentuale"/>
    <tableColumn id="9" xr3:uid="{6F8FA4D6-ACE8-4B0B-A366-43AB6DD8EE7E}" name="8° anno di affidamento" dataDxfId="118" dataCellStyle="Percentuale"/>
    <tableColumn id="10" xr3:uid="{2C01CD22-1F43-46C9-AA8A-5A84E739634B}" name="9° anno di affidamento" dataDxfId="117" dataCellStyle="Percentuale"/>
    <tableColumn id="11" xr3:uid="{EEDF009D-470A-4AF5-A6D0-0B6F47CAA9EB}" name="10° anno di affidamento" dataDxfId="116" dataCellStyle="Percentuale"/>
    <tableColumn id="13" xr3:uid="{27792C8F-A491-4A43-BB25-C4ADA17C9DFB}" name="11° anno di affidamento" dataDxfId="115" dataCellStyle="Percentuale"/>
    <tableColumn id="14" xr3:uid="{44E97F35-1495-42E4-A852-81A9F2D786DD}" name="12° anno di affidamento" dataDxfId="114" dataCellStyle="Percentuale"/>
    <tableColumn id="15" xr3:uid="{FCFD73A8-F3B1-4658-9C49-1A702C6ED9F1}" name="13° anno di affidamento" dataDxfId="113" dataCellStyle="Percentuale"/>
    <tableColumn id="16" xr3:uid="{86BED318-97CE-42FF-B9E9-B2A067F22BC9}" name="14° anno di affidamento" dataDxfId="112" dataCellStyle="Percentuale"/>
    <tableColumn id="17" xr3:uid="{5E8344C4-D4C0-4ED5-8E38-A073D2C84E3B}" name="15° anno di affidamento" dataDxfId="111" dataCellStyle="Percentuale"/>
  </tableColumns>
  <tableStyleInfo name="Stile TAB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D41EA37-24C5-46F0-9FBF-DDBCEDA6A66C}" name="Kreg_bacino" displayName="Kreg_bacino" ref="C5:R6" totalsRowShown="0" headerRowDxfId="110" dataDxfId="108" headerRowBorderDxfId="109" tableBorderDxfId="107" totalsRowBorderDxfId="106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BDA89027-823A-449E-826F-1C347090861B}" name="Bacino di affidamento" dataDxfId="105"/>
    <tableColumn id="2" xr3:uid="{7D9E2325-FAA6-44C8-92ED-3FBDDE8C9404}" name="1° anno di affidamento" dataDxfId="104" dataCellStyle="Percentuale">
      <calculatedColumnFormula>+PianoTariffarioAffidamento!F53</calculatedColumnFormula>
    </tableColumn>
    <tableColumn id="3" xr3:uid="{B575CA55-6270-4399-AC46-0E158FE00151}" name="2° anno di affidamento" dataDxfId="103" dataCellStyle="Percentuale">
      <calculatedColumnFormula>+PianoTariffarioAffidamento!G53</calculatedColumnFormula>
    </tableColumn>
    <tableColumn id="4" xr3:uid="{12722E50-D390-4B12-B0FB-F93F7989941A}" name="3° anno di affidamento" dataDxfId="102" dataCellStyle="Percentuale">
      <calculatedColumnFormula>+PianoTariffarioAffidamento!H53</calculatedColumnFormula>
    </tableColumn>
    <tableColumn id="5" xr3:uid="{9B10E8A7-10D0-4EFD-98D5-85C401383F25}" name="4° anno di affidamento" dataDxfId="101" dataCellStyle="Percentuale">
      <calculatedColumnFormula>+PianoTariffarioAffidamento!I53</calculatedColumnFormula>
    </tableColumn>
    <tableColumn id="6" xr3:uid="{2F8C6971-4DAB-4D5D-9476-2CB5B300CAD8}" name="5° anno di affidamento" dataDxfId="100" dataCellStyle="Percentuale">
      <calculatedColumnFormula>+PianoTariffarioAffidamento!J53</calculatedColumnFormula>
    </tableColumn>
    <tableColumn id="7" xr3:uid="{DFDA168D-6B6E-4399-94B6-EEC5730B88EB}" name="6° anno di affidamento" dataDxfId="99" dataCellStyle="Percentuale">
      <calculatedColumnFormula>+PianoTariffarioAffidamento!K53</calculatedColumnFormula>
    </tableColumn>
    <tableColumn id="8" xr3:uid="{46CE72C8-49A9-4558-B993-1CBD88F56B63}" name="7° anno di affidamento" dataDxfId="98" dataCellStyle="Percentuale">
      <calculatedColumnFormula>+PianoTariffarioAffidamento!L53</calculatedColumnFormula>
    </tableColumn>
    <tableColumn id="9" xr3:uid="{50D3F6F6-4539-4B76-82F5-0A08B9DF1969}" name="8° anno di affidamento" dataDxfId="97" dataCellStyle="Percentuale">
      <calculatedColumnFormula>+PianoTariffarioAffidamento!M53</calculatedColumnFormula>
    </tableColumn>
    <tableColumn id="10" xr3:uid="{64CC3189-0551-4725-8256-B0F25096B835}" name="9° anno di affidamento" dataDxfId="96" dataCellStyle="Percentuale">
      <calculatedColumnFormula>+PianoTariffarioAffidamento!N53</calculatedColumnFormula>
    </tableColumn>
    <tableColumn id="11" xr3:uid="{E9AB0AD8-D887-4912-B591-0FE5D7668A9C}" name="10° anno di affidamento" dataDxfId="95" dataCellStyle="Percentuale">
      <calculatedColumnFormula>+PianoTariffarioAffidamento!O53</calculatedColumnFormula>
    </tableColumn>
    <tableColumn id="12" xr3:uid="{1A2359F7-B379-4991-9E99-EBF2DF6589CD}" name="11° anno di affidamento" dataDxfId="94" dataCellStyle="Percentuale">
      <calculatedColumnFormula>+PianoTariffarioAffidamento!P53</calculatedColumnFormula>
    </tableColumn>
    <tableColumn id="13" xr3:uid="{1FEDF2D6-0DFE-4176-B5A6-D8D577D1FDF9}" name="12° anno di affidamento" dataDxfId="93" dataCellStyle="Percentuale">
      <calculatedColumnFormula>+PianoTariffarioAffidamento!Q53</calculatedColumnFormula>
    </tableColumn>
    <tableColumn id="14" xr3:uid="{49FA5AC2-15CC-45E3-91A8-EB4D8BAA91BC}" name="13° anno di affidamento" dataDxfId="92" dataCellStyle="Percentuale">
      <calculatedColumnFormula>+PianoTariffarioAffidamento!R53</calculatedColumnFormula>
    </tableColumn>
    <tableColumn id="15" xr3:uid="{91BC4B82-FBA2-4312-9435-4D539C40DF62}" name="14° anno di affidamento" dataDxfId="91" dataCellStyle="Percentuale">
      <calculatedColumnFormula>+PianoTariffarioAffidamento!S53</calculatedColumnFormula>
    </tableColumn>
    <tableColumn id="16" xr3:uid="{25858F4A-A664-4599-AED6-F361C682CECD}" name="15° anno di affidamento" dataDxfId="90" dataCellStyle="Percentuale">
      <calculatedColumnFormula>+PianoTariffarioAffidamento!T53</calculatedColumnFormula>
    </tableColumn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4DF967A3-3A4D-48E6-AEC3-34313E6874B0}" name="Tab_Kcom" displayName="Tab_Kcom" ref="B15:R100" totalsRowShown="0" headerRowDxfId="89" dataDxfId="87" headerRowBorderDxfId="88" tableBorderDxfId="86" totalsRowBorderDxfId="85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266EAE00-8A88-453C-BAE9-29DEE8DD6FBC}" name="Codice ISTAT" dataDxfId="84" dataCellStyle="Migliaia">
      <calculatedColumnFormula>+IN_Anagrafica!F18</calculatedColumnFormula>
    </tableColumn>
    <tableColumn id="1" xr3:uid="{F71CBB54-738F-4F7F-9DBD-F987DA161F2B}" name="Comune" dataDxfId="83">
      <calculatedColumnFormula>+IN_Anagrafica!D18</calculatedColumnFormula>
    </tableColumn>
    <tableColumn id="2" xr3:uid="{1B3E5DCD-9DFF-4FA3-A8BC-42F66AE500F9}" name="1° anno di affidamento" dataDxfId="82" dataCellStyle="Percentuale"/>
    <tableColumn id="3" xr3:uid="{01D17AFE-F47C-446E-B70B-6157850773D6}" name="2° anno di affidamento" dataDxfId="81" dataCellStyle="Percentuale"/>
    <tableColumn id="4" xr3:uid="{943BB673-96C1-4846-BF6E-44C963E1CD04}" name="3° anno di affidamento" dataDxfId="80" dataCellStyle="Percentuale"/>
    <tableColumn id="5" xr3:uid="{159A6C51-3E58-4CB9-B882-039FD445975F}" name="4° anno di affidamento" dataDxfId="79" dataCellStyle="Percentuale"/>
    <tableColumn id="6" xr3:uid="{66027120-3EDE-4367-B055-A329C7180842}" name="5° anno di affidamento" dataDxfId="78" dataCellStyle="Percentuale"/>
    <tableColumn id="7" xr3:uid="{8CA42F9D-4C0E-4365-8E5A-84498E962CDD}" name="6° anno di affidamento" dataDxfId="77" dataCellStyle="Percentuale"/>
    <tableColumn id="8" xr3:uid="{8CD2146C-B236-49E2-8AEF-42B0C9829F14}" name="7° anno di affidamento" dataDxfId="76" dataCellStyle="Percentuale"/>
    <tableColumn id="9" xr3:uid="{EF8A9FBC-ADBF-410B-832F-DFD67722EDCF}" name="8° anno di affidamento" dataDxfId="75" dataCellStyle="Percentuale"/>
    <tableColumn id="10" xr3:uid="{A65FDC50-B0FF-4ABE-A184-14CE603CB9F8}" name="9° anno di affidamento" dataDxfId="74" dataCellStyle="Percentuale"/>
    <tableColumn id="11" xr3:uid="{458AB117-801E-49EC-BA38-896C4A31AA27}" name="10° anno di affidamento" dataDxfId="73" dataCellStyle="Percentuale"/>
    <tableColumn id="13" xr3:uid="{8A283587-D792-46C5-B472-12EC42253AAC}" name="11° anno di affidamento" dataDxfId="72" dataCellStyle="Percentuale"/>
    <tableColumn id="14" xr3:uid="{29BFAB88-B9E1-49C3-98CA-C8A765280241}" name="12° anno di affidamento" dataDxfId="71" dataCellStyle="Percentuale"/>
    <tableColumn id="15" xr3:uid="{1A94A43B-3A20-4329-81C7-5CF062DEA6EF}" name="13° anno di affidamento" dataDxfId="70" dataCellStyle="Percentuale"/>
    <tableColumn id="16" xr3:uid="{487F5417-C4B9-48D1-96DD-8D69DCC5AA10}" name="14° anno di affidamento" dataDxfId="69" dataCellStyle="Percentuale"/>
    <tableColumn id="17" xr3:uid="{3CE57DFD-50E0-40B1-AA3A-68776FE50698}" name="15° anno di affidamento" dataDxfId="68" dataCellStyle="Percentuale"/>
  </tableColumns>
  <tableStyleInfo name="Stile TAB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C8E550C-D2F4-4365-BDB8-30E4118D1849}" name="Kcom_bacino" displayName="Kcom_bacino" ref="C5:R6" totalsRowShown="0" headerRowDxfId="67" dataDxfId="65" headerRowBorderDxfId="66" tableBorderDxfId="64" totalsRowBorderDxfId="63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D9EA8694-3B67-432B-9BF4-7CAC30E68807}" name="Bacino di affidamento" dataDxfId="62"/>
    <tableColumn id="2" xr3:uid="{A712E97E-EB50-41B6-94BA-B482A4803DBE}" name="1° anno di affidamento" dataDxfId="61" dataCellStyle="Percentuale">
      <calculatedColumnFormula>+PianoTariffarioAffidamento!F52</calculatedColumnFormula>
    </tableColumn>
    <tableColumn id="3" xr3:uid="{F1AF21AB-2EE7-4630-8BB1-4CA840603AF0}" name="2° anno di affidamento" dataDxfId="60" dataCellStyle="Percentuale">
      <calculatedColumnFormula>+PianoTariffarioAffidamento!G52</calculatedColumnFormula>
    </tableColumn>
    <tableColumn id="4" xr3:uid="{81E3FE85-9F46-4F60-A004-3874A6C6C50A}" name="3° anno di affidamento" dataDxfId="59" dataCellStyle="Percentuale">
      <calculatedColumnFormula>+PianoTariffarioAffidamento!H52</calculatedColumnFormula>
    </tableColumn>
    <tableColumn id="5" xr3:uid="{8488ABE1-7C8B-4B83-994E-193DB3880020}" name="4° anno di affidamento" dataDxfId="58" dataCellStyle="Percentuale">
      <calculatedColumnFormula>+PianoTariffarioAffidamento!I52</calculatedColumnFormula>
    </tableColumn>
    <tableColumn id="6" xr3:uid="{4562D7BF-F356-4212-AABE-6BBCCC6A8970}" name="5° anno di affidamento" dataDxfId="57" dataCellStyle="Percentuale">
      <calculatedColumnFormula>+PianoTariffarioAffidamento!J52</calculatedColumnFormula>
    </tableColumn>
    <tableColumn id="7" xr3:uid="{A3BB3070-2ADD-4EC6-A5FF-C64657B420B7}" name="6° anno di affidamento" dataDxfId="56" dataCellStyle="Percentuale">
      <calculatedColumnFormula>+PianoTariffarioAffidamento!K52</calculatedColumnFormula>
    </tableColumn>
    <tableColumn id="8" xr3:uid="{68DE2AD8-6882-40C6-AFA7-D88B2AF69B1A}" name="7° anno di affidamento" dataDxfId="55" dataCellStyle="Percentuale">
      <calculatedColumnFormula>+PianoTariffarioAffidamento!L52</calculatedColumnFormula>
    </tableColumn>
    <tableColumn id="9" xr3:uid="{0FA5E742-131C-43F0-80D9-D822B7C18E01}" name="8° anno di affidamento" dataDxfId="54" dataCellStyle="Percentuale">
      <calculatedColumnFormula>+PianoTariffarioAffidamento!M52</calculatedColumnFormula>
    </tableColumn>
    <tableColumn id="10" xr3:uid="{CDE92768-F913-4B76-9F84-6BEB72F04CC1}" name="9° anno di affidamento" dataDxfId="53" dataCellStyle="Percentuale">
      <calculatedColumnFormula>+PianoTariffarioAffidamento!N52</calculatedColumnFormula>
    </tableColumn>
    <tableColumn id="11" xr3:uid="{5A37F5F4-438E-43E0-AD74-1FE8ADF4F103}" name="10° anno di affidamento" dataDxfId="52" dataCellStyle="Percentuale">
      <calculatedColumnFormula>+PianoTariffarioAffidamento!O52</calculatedColumnFormula>
    </tableColumn>
    <tableColumn id="12" xr3:uid="{F1425C99-ED0F-4FA5-A95E-ED5FFABB11BA}" name="11° anno di affidamento" dataDxfId="51" dataCellStyle="Percentuale">
      <calculatedColumnFormula>+PianoTariffarioAffidamento!P52</calculatedColumnFormula>
    </tableColumn>
    <tableColumn id="13" xr3:uid="{F1A5CC8F-208C-4273-8553-D641F0EC9B62}" name="12° anno di affidamento" dataDxfId="50" dataCellStyle="Percentuale">
      <calculatedColumnFormula>+PianoTariffarioAffidamento!Q52</calculatedColumnFormula>
    </tableColumn>
    <tableColumn id="14" xr3:uid="{D077F1B9-A689-4183-937F-01BD9B6921AE}" name="13° anno di affidamento" dataDxfId="49" dataCellStyle="Percentuale">
      <calculatedColumnFormula>+PianoTariffarioAffidamento!R52</calculatedColumnFormula>
    </tableColumn>
    <tableColumn id="15" xr3:uid="{5661DB55-2EAA-4E11-A377-11363139D869}" name="14° anno di affidamento" dataDxfId="48" dataCellStyle="Percentuale">
      <calculatedColumnFormula>+PianoTariffarioAffidamento!S52</calculatedColumnFormula>
    </tableColumn>
    <tableColumn id="16" xr3:uid="{237C1E8F-3870-490C-8D62-B4ECD0800EFE}" name="15° anno di affidamento" dataDxfId="47" dataCellStyle="Percentuale">
      <calculatedColumnFormula>+PianoTariffarioAffidamento!T52</calculatedColumnFormula>
    </tableColumn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5CD6C077-F5A5-4C51-8281-CF2A131D246D}" name="Tab_Kcom19" displayName="Tab_Kcom19" ref="B15:R100" totalsRowShown="0" headerRowDxfId="46" dataDxfId="44" headerRowBorderDxfId="45" tableBorderDxfId="43" totalsRowBorderDxfId="42">
  <autoFilter ref="B15:R100" xr:uid="{85722971-6B1A-42EA-ADDC-26FB8046864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2" xr3:uid="{5ED21A4B-056B-4B4C-992D-08F75AB5235D}" name="Codice ISTAT" dataDxfId="41" dataCellStyle="Migliaia">
      <calculatedColumnFormula>+IN_Anagrafica!F18</calculatedColumnFormula>
    </tableColumn>
    <tableColumn id="1" xr3:uid="{A709C6ED-F769-4C9A-90CB-B0F75888A09E}" name="Comune" dataDxfId="40">
      <calculatedColumnFormula>+IN_Anagrafica!D18</calculatedColumnFormula>
    </tableColumn>
    <tableColumn id="2" xr3:uid="{3D75B12F-7ECF-4357-B172-F361F0D2F193}" name="1° anno di affidamento" dataDxfId="39" dataCellStyle="Percentuale"/>
    <tableColumn id="3" xr3:uid="{BA96A719-3B65-4AD1-9069-E9FB023ADB24}" name="2° anno di affidamento" dataDxfId="38" dataCellStyle="Percentuale"/>
    <tableColumn id="4" xr3:uid="{2B38FCD2-C061-4BE1-BEC9-4E9F0836F221}" name="3° anno di affidamento" dataDxfId="37" dataCellStyle="Percentuale"/>
    <tableColumn id="5" xr3:uid="{AFF44950-2C7A-4D55-9458-A300E88BF0D8}" name="4° anno di affidamento" dataDxfId="36" dataCellStyle="Percentuale"/>
    <tableColumn id="6" xr3:uid="{19C55D5A-69EB-473F-AA13-694E82A69095}" name="5° anno di affidamento" dataDxfId="35" dataCellStyle="Percentuale"/>
    <tableColumn id="7" xr3:uid="{729B4824-4949-4A93-B6F9-CDB4CB459C05}" name="6° anno di affidamento" dataDxfId="34" dataCellStyle="Percentuale"/>
    <tableColumn id="8" xr3:uid="{D9C1169E-D725-480F-9195-D10F27E9A0B3}" name="7° anno di affidamento" dataDxfId="33" dataCellStyle="Percentuale"/>
    <tableColumn id="9" xr3:uid="{A89330FD-4ED2-452F-820F-FC12382A1901}" name="8° anno di affidamento" dataDxfId="32" dataCellStyle="Percentuale"/>
    <tableColumn id="10" xr3:uid="{096EB9FD-B709-4186-855B-8D09F542DFA4}" name="9° anno di affidamento" dataDxfId="31" dataCellStyle="Percentuale"/>
    <tableColumn id="11" xr3:uid="{AFC76867-3EF6-4A73-9150-2569C8F562F8}" name="10° anno di affidamento" dataDxfId="30" dataCellStyle="Percentuale"/>
    <tableColumn id="13" xr3:uid="{27016515-1BE9-4D76-94D4-F6B669999985}" name="11° anno di affidamento" dataDxfId="29" dataCellStyle="Percentuale"/>
    <tableColumn id="14" xr3:uid="{517B1350-6AB0-4399-8970-0A8A5B3BD163}" name="12° anno di affidamento" dataDxfId="28" dataCellStyle="Percentuale"/>
    <tableColumn id="15" xr3:uid="{4B5916E2-0176-44A2-B0EA-58D5AB51660F}" name="13° anno di affidamento" dataDxfId="27" dataCellStyle="Percentuale"/>
    <tableColumn id="16" xr3:uid="{B92AA0FF-0E86-4DD1-8A3D-CC24C8F91851}" name="14° anno di affidamento" dataDxfId="26" dataCellStyle="Percentuale"/>
    <tableColumn id="17" xr3:uid="{11EEADBD-62FD-444B-B1D6-EC5374A6E3B6}" name="15° anno di affidamento" dataDxfId="25" dataCellStyle="Percentuale"/>
  </tableColumns>
  <tableStyleInfo name="Stile TAB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0864F8C-8455-4C44-8A5B-B282FD305E72}" name="Kcom_bacino20" displayName="Kcom_bacino20" ref="C5:R6" totalsRowShown="0" headerRowDxfId="24" dataDxfId="22" headerRowBorderDxfId="23" tableBorderDxfId="21" totalsRowBorderDxfId="20" dataCellStyle="Percentuale">
  <autoFilter ref="C5:R6" xr:uid="{29E2AA8C-AF0B-4567-925D-15D389DA70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C03C1E28-81DB-4AAB-8E77-A4807F69E5BD}" name="Bacino di affidamento" dataDxfId="19"/>
    <tableColumn id="2" xr3:uid="{66034F2D-6FA3-4187-952B-69B1E24D049E}" name="1° anno di affidamento" dataDxfId="18" dataCellStyle="Percentuale">
      <calculatedColumnFormula>+PianoTariffarioAffidamento!F55</calculatedColumnFormula>
    </tableColumn>
    <tableColumn id="3" xr3:uid="{C4A441FD-5E2A-4C1E-9D2C-F1E695267F67}" name="2° anno di affidamento" dataDxfId="17" dataCellStyle="Percentuale">
      <calculatedColumnFormula>+PianoTariffarioAffidamento!G55</calculatedColumnFormula>
    </tableColumn>
    <tableColumn id="4" xr3:uid="{1DCDC945-7409-4ABD-B68E-22051A10A77A}" name="3° anno di affidamento" dataDxfId="16" dataCellStyle="Percentuale">
      <calculatedColumnFormula>+PianoTariffarioAffidamento!H55</calculatedColumnFormula>
    </tableColumn>
    <tableColumn id="5" xr3:uid="{633B09E7-D7DB-4CCC-83BD-88ED693A1B23}" name="4° anno di affidamento" dataDxfId="15" dataCellStyle="Percentuale">
      <calculatedColumnFormula>+PianoTariffarioAffidamento!I55</calculatedColumnFormula>
    </tableColumn>
    <tableColumn id="6" xr3:uid="{E28997FB-D7E2-4CFE-AB53-17EC67F7A82E}" name="5° anno di affidamento" dataDxfId="14" dataCellStyle="Percentuale">
      <calculatedColumnFormula>+PianoTariffarioAffidamento!J55</calculatedColumnFormula>
    </tableColumn>
    <tableColumn id="7" xr3:uid="{09B45DFA-7E91-4236-A639-F630E81D9FD7}" name="6° anno di affidamento" dataDxfId="13" dataCellStyle="Percentuale">
      <calculatedColumnFormula>+PianoTariffarioAffidamento!K55</calculatedColumnFormula>
    </tableColumn>
    <tableColumn id="8" xr3:uid="{414C20A3-32A2-4E7E-B979-6B9CF1D11076}" name="7° anno di affidamento" dataDxfId="12" dataCellStyle="Percentuale">
      <calculatedColumnFormula>+PianoTariffarioAffidamento!L55</calculatedColumnFormula>
    </tableColumn>
    <tableColumn id="9" xr3:uid="{1594AA2C-CE1A-460F-B496-5BE242E0D341}" name="8° anno di affidamento" dataDxfId="11" dataCellStyle="Percentuale">
      <calculatedColumnFormula>+PianoTariffarioAffidamento!M55</calculatedColumnFormula>
    </tableColumn>
    <tableColumn id="10" xr3:uid="{79AF1B3A-C119-4746-9B4F-A82563B9AE60}" name="9° anno di affidamento" dataDxfId="10" dataCellStyle="Percentuale">
      <calculatedColumnFormula>+PianoTariffarioAffidamento!N55</calculatedColumnFormula>
    </tableColumn>
    <tableColumn id="11" xr3:uid="{E4A1425E-1C42-4DE7-BE2E-21F2FCFE460E}" name="10° anno di affidamento" dataDxfId="9" dataCellStyle="Percentuale">
      <calculatedColumnFormula>+PianoTariffarioAffidamento!O55</calculatedColumnFormula>
    </tableColumn>
    <tableColumn id="12" xr3:uid="{740AB20C-C882-4EE4-9707-898B9A64D97D}" name="11° anno di affidamento" dataDxfId="8" dataCellStyle="Percentuale">
      <calculatedColumnFormula>+PianoTariffarioAffidamento!P55</calculatedColumnFormula>
    </tableColumn>
    <tableColumn id="13" xr3:uid="{C3247DC5-CB93-45E2-A1A2-B4C257A28931}" name="12° anno di affidamento" dataDxfId="7" dataCellStyle="Percentuale">
      <calculatedColumnFormula>+PianoTariffarioAffidamento!Q55</calculatedColumnFormula>
    </tableColumn>
    <tableColumn id="14" xr3:uid="{212D23F4-5D7B-439B-A0AE-54F037A47DA7}" name="13° anno di affidamento" dataDxfId="6" dataCellStyle="Percentuale">
      <calculatedColumnFormula>+PianoTariffarioAffidamento!R55</calculatedColumnFormula>
    </tableColumn>
    <tableColumn id="15" xr3:uid="{04A68EC1-C897-4E23-AE05-480479F539BB}" name="14° anno di affidamento" dataDxfId="5" dataCellStyle="Percentuale">
      <calculatedColumnFormula>+PianoTariffarioAffidamento!S55</calculatedColumnFormula>
    </tableColumn>
    <tableColumn id="16" xr3:uid="{82267640-1B9C-4329-9237-AC6EF8163281}" name="15° anno di affidamento" dataDxfId="4" dataCellStyle="Percentuale">
      <calculatedColumnFormula>+PianoTariffarioAffidamento!T55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table" Target="../tables/table12.xml"/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3E895-0CE3-480E-9835-F5E667ECDA34}">
  <sheetPr>
    <tabColor theme="3"/>
  </sheetPr>
  <dimension ref="A1:C16"/>
  <sheetViews>
    <sheetView tabSelected="1" zoomScale="65" zoomScaleNormal="65" workbookViewId="0"/>
  </sheetViews>
  <sheetFormatPr defaultColWidth="8.90625" defaultRowHeight="14.5" x14ac:dyDescent="0.35"/>
  <cols>
    <col min="1" max="1" width="8.90625" style="1"/>
    <col min="2" max="2" width="40.90625" style="1" customWidth="1"/>
    <col min="3" max="3" width="94.54296875" style="1" customWidth="1"/>
    <col min="4" max="16384" width="8.90625" style="1"/>
  </cols>
  <sheetData>
    <row r="1" spans="1:3" ht="21" thickBot="1" x14ac:dyDescent="0.45">
      <c r="A1" s="50"/>
      <c r="B1" s="2" t="s">
        <v>200</v>
      </c>
      <c r="C1" s="51"/>
    </row>
    <row r="2" spans="1:3" ht="21" thickTop="1" x14ac:dyDescent="0.4">
      <c r="A2" s="52"/>
      <c r="B2" s="53"/>
      <c r="C2" s="54"/>
    </row>
    <row r="4" spans="1:3" ht="19.25" customHeight="1" x14ac:dyDescent="0.35">
      <c r="B4" s="49" t="s">
        <v>197</v>
      </c>
      <c r="C4" s="49" t="s">
        <v>198</v>
      </c>
    </row>
    <row r="5" spans="1:3" s="3" customFormat="1" ht="33" customHeight="1" x14ac:dyDescent="0.35">
      <c r="B5" s="55" t="s">
        <v>199</v>
      </c>
      <c r="C5" s="135" t="s">
        <v>201</v>
      </c>
    </row>
    <row r="6" spans="1:3" s="3" customFormat="1" ht="24.65" customHeight="1" x14ac:dyDescent="0.35">
      <c r="B6" s="56" t="s">
        <v>291</v>
      </c>
      <c r="C6" s="135" t="s">
        <v>290</v>
      </c>
    </row>
    <row r="7" spans="1:3" s="3" customFormat="1" ht="24.65" customHeight="1" x14ac:dyDescent="0.35">
      <c r="B7" s="132" t="s">
        <v>256</v>
      </c>
      <c r="C7" s="135" t="s">
        <v>255</v>
      </c>
    </row>
    <row r="8" spans="1:3" s="3" customFormat="1" ht="24.65" customHeight="1" x14ac:dyDescent="0.35">
      <c r="B8" s="131" t="s">
        <v>257</v>
      </c>
      <c r="C8" s="135" t="s">
        <v>263</v>
      </c>
    </row>
    <row r="9" spans="1:3" s="3" customFormat="1" ht="24.65" customHeight="1" x14ac:dyDescent="0.35">
      <c r="B9" s="132" t="s">
        <v>258</v>
      </c>
      <c r="C9" s="135" t="s">
        <v>264</v>
      </c>
    </row>
    <row r="10" spans="1:3" s="3" customFormat="1" ht="24.65" customHeight="1" x14ac:dyDescent="0.35">
      <c r="B10" s="131" t="s">
        <v>259</v>
      </c>
      <c r="C10" s="135" t="s">
        <v>265</v>
      </c>
    </row>
    <row r="11" spans="1:3" s="3" customFormat="1" ht="24.65" customHeight="1" x14ac:dyDescent="0.35">
      <c r="B11" s="132" t="s">
        <v>260</v>
      </c>
      <c r="C11" s="135" t="s">
        <v>266</v>
      </c>
    </row>
    <row r="12" spans="1:3" s="3" customFormat="1" ht="24.65" customHeight="1" x14ac:dyDescent="0.35">
      <c r="B12" s="131" t="s">
        <v>261</v>
      </c>
      <c r="C12" s="135" t="s">
        <v>267</v>
      </c>
    </row>
    <row r="13" spans="1:3" s="3" customFormat="1" ht="24.65" customHeight="1" x14ac:dyDescent="0.35">
      <c r="B13" s="132" t="s">
        <v>262</v>
      </c>
      <c r="C13" s="135" t="s">
        <v>268</v>
      </c>
    </row>
    <row r="14" spans="1:3" s="3" customFormat="1" ht="24.65" customHeight="1" x14ac:dyDescent="0.35">
      <c r="B14" s="133" t="s">
        <v>202</v>
      </c>
      <c r="C14" s="135" t="s">
        <v>253</v>
      </c>
    </row>
    <row r="15" spans="1:3" s="3" customFormat="1" ht="24.65" customHeight="1" x14ac:dyDescent="0.35">
      <c r="B15" s="134" t="s">
        <v>204</v>
      </c>
      <c r="C15" s="135" t="s">
        <v>205</v>
      </c>
    </row>
    <row r="16" spans="1:3" ht="24.65" customHeight="1" x14ac:dyDescent="0.35">
      <c r="B16" s="133" t="s">
        <v>203</v>
      </c>
      <c r="C16" s="135" t="s">
        <v>206</v>
      </c>
    </row>
  </sheetData>
  <sheetProtection algorithmName="SHA-512" hashValue="/IpTCVU0bSfrkQDwAk1ib+tF2cZYiQFwc2Fw50aWWESskwuMbGhL9+uE0gbqQ7XDbINjitjv7sFyGE4MDU0Fgw==" saltValue="nZWWAmqnUrduzE66GIHVTA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8455-0BA3-413E-9DDF-A2BDB37FA0A6}">
  <sheetPr>
    <tabColor rgb="FFFFC000"/>
  </sheetPr>
  <dimension ref="A2:M150"/>
  <sheetViews>
    <sheetView zoomScale="56" zoomScaleNormal="56" workbookViewId="0"/>
  </sheetViews>
  <sheetFormatPr defaultColWidth="12.6328125" defaultRowHeight="13.5" x14ac:dyDescent="0.25"/>
  <cols>
    <col min="1" max="1" width="12.6328125" style="161"/>
    <col min="2" max="2" width="16.36328125" style="161" customWidth="1"/>
    <col min="3" max="3" width="10.08984375" style="161" customWidth="1"/>
    <col min="4" max="4" width="40.08984375" style="161" customWidth="1"/>
    <col min="5" max="9" width="26.54296875" style="161" customWidth="1"/>
    <col min="10" max="10" width="24.6328125" style="161" customWidth="1"/>
    <col min="11" max="11" width="14.90625" style="161" customWidth="1"/>
    <col min="12" max="13" width="18.36328125" style="161" customWidth="1"/>
    <col min="14" max="14" width="9.453125" style="161" customWidth="1"/>
    <col min="15" max="15" width="14.36328125" style="161" customWidth="1"/>
    <col min="16" max="16384" width="12.6328125" style="161"/>
  </cols>
  <sheetData>
    <row r="2" spans="1:13" ht="20" thickBot="1" x14ac:dyDescent="0.4">
      <c r="A2" s="158"/>
      <c r="B2" s="159" t="s">
        <v>49</v>
      </c>
      <c r="C2" s="160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3" ht="14" thickTop="1" x14ac:dyDescent="0.25"/>
    <row r="7" spans="1:13" s="162" customFormat="1" ht="23.4" customHeight="1" x14ac:dyDescent="0.35">
      <c r="E7" s="288" t="s">
        <v>254</v>
      </c>
      <c r="F7" s="289"/>
      <c r="G7" s="289"/>
      <c r="H7" s="289"/>
      <c r="I7" s="290"/>
    </row>
    <row r="8" spans="1:13" s="163" customFormat="1" ht="41.5" x14ac:dyDescent="0.25">
      <c r="B8" s="161"/>
      <c r="D8" s="164" t="s">
        <v>196</v>
      </c>
      <c r="E8" s="165" t="s">
        <v>229</v>
      </c>
      <c r="F8" s="165" t="s">
        <v>230</v>
      </c>
      <c r="G8" s="165" t="s">
        <v>241</v>
      </c>
      <c r="H8" s="165" t="s">
        <v>242</v>
      </c>
      <c r="I8" s="165" t="s">
        <v>243</v>
      </c>
      <c r="J8" s="165" t="s">
        <v>128</v>
      </c>
    </row>
    <row r="9" spans="1:13" s="162" customFormat="1" ht="25.25" customHeight="1" x14ac:dyDescent="0.25">
      <c r="B9" s="161"/>
      <c r="D9" s="58"/>
      <c r="E9" s="60"/>
      <c r="F9" s="60"/>
      <c r="G9" s="60"/>
      <c r="H9" s="60"/>
      <c r="I9" s="60"/>
      <c r="J9" s="136">
        <v>2026</v>
      </c>
    </row>
    <row r="10" spans="1:13" ht="24.65" customHeight="1" x14ac:dyDescent="0.25"/>
    <row r="11" spans="1:13" ht="59.4" customHeight="1" x14ac:dyDescent="0.25">
      <c r="D11" s="164" t="s">
        <v>42</v>
      </c>
      <c r="E11" s="165" t="s">
        <v>207</v>
      </c>
      <c r="F11" s="165" t="s">
        <v>41</v>
      </c>
      <c r="G11" s="165" t="s">
        <v>244</v>
      </c>
      <c r="H11" s="165" t="s">
        <v>239</v>
      </c>
      <c r="I11" s="165" t="s">
        <v>240</v>
      </c>
    </row>
    <row r="12" spans="1:13" ht="32.4" customHeight="1" x14ac:dyDescent="0.25">
      <c r="D12" s="58"/>
      <c r="E12" s="58"/>
      <c r="F12" s="58"/>
      <c r="G12" s="58"/>
      <c r="H12" s="59"/>
      <c r="I12" s="59"/>
    </row>
    <row r="14" spans="1:13" x14ac:dyDescent="0.25">
      <c r="D14" s="166" t="s">
        <v>252</v>
      </c>
    </row>
    <row r="15" spans="1:13" ht="14" x14ac:dyDescent="0.3">
      <c r="D15" s="167" t="s">
        <v>102</v>
      </c>
      <c r="E15" s="168">
        <f>+COUNTA(Tabella2[Denominazione comuni])</f>
        <v>0</v>
      </c>
      <c r="F15" s="167" t="s">
        <v>104</v>
      </c>
      <c r="G15" s="168">
        <f>+COUNTA(F18:F1048576)</f>
        <v>0</v>
      </c>
    </row>
    <row r="17" spans="4:7" s="163" customFormat="1" ht="45.65" customHeight="1" x14ac:dyDescent="0.35">
      <c r="D17" s="169" t="s">
        <v>103</v>
      </c>
      <c r="E17" s="169" t="s">
        <v>100</v>
      </c>
      <c r="F17" s="169" t="s">
        <v>251</v>
      </c>
      <c r="G17" s="169" t="s">
        <v>105</v>
      </c>
    </row>
    <row r="18" spans="4:7" x14ac:dyDescent="0.25">
      <c r="D18" s="61"/>
      <c r="E18" s="129">
        <f>+$D$9</f>
        <v>0</v>
      </c>
      <c r="F18" s="68"/>
      <c r="G18" s="61"/>
    </row>
    <row r="19" spans="4:7" x14ac:dyDescent="0.25">
      <c r="D19" s="61"/>
      <c r="E19" s="129">
        <f>+$D$9</f>
        <v>0</v>
      </c>
      <c r="F19" s="68"/>
      <c r="G19" s="61"/>
    </row>
    <row r="20" spans="4:7" x14ac:dyDescent="0.25">
      <c r="D20" s="121"/>
      <c r="E20" s="130">
        <f>+$D$9</f>
        <v>0</v>
      </c>
      <c r="F20" s="121"/>
      <c r="G20" s="121"/>
    </row>
    <row r="21" spans="4:7" x14ac:dyDescent="0.25">
      <c r="D21" s="121"/>
      <c r="E21" s="130">
        <f>+$D$9</f>
        <v>0</v>
      </c>
      <c r="F21" s="121"/>
      <c r="G21" s="121"/>
    </row>
    <row r="22" spans="4:7" x14ac:dyDescent="0.25">
      <c r="D22" s="61"/>
      <c r="E22" s="129">
        <f t="shared" ref="E22:E53" si="0">+$D$9</f>
        <v>0</v>
      </c>
      <c r="F22" s="61"/>
      <c r="G22" s="61"/>
    </row>
    <row r="23" spans="4:7" x14ac:dyDescent="0.25">
      <c r="D23" s="61"/>
      <c r="E23" s="129">
        <f t="shared" si="0"/>
        <v>0</v>
      </c>
      <c r="F23" s="61"/>
      <c r="G23" s="61"/>
    </row>
    <row r="24" spans="4:7" x14ac:dyDescent="0.25">
      <c r="D24" s="61"/>
      <c r="E24" s="129">
        <f t="shared" si="0"/>
        <v>0</v>
      </c>
      <c r="F24" s="61"/>
      <c r="G24" s="61"/>
    </row>
    <row r="25" spans="4:7" x14ac:dyDescent="0.25">
      <c r="D25" s="61"/>
      <c r="E25" s="129">
        <f t="shared" si="0"/>
        <v>0</v>
      </c>
      <c r="F25" s="61"/>
      <c r="G25" s="61"/>
    </row>
    <row r="26" spans="4:7" x14ac:dyDescent="0.25">
      <c r="D26" s="61"/>
      <c r="E26" s="129">
        <f t="shared" si="0"/>
        <v>0</v>
      </c>
      <c r="F26" s="61"/>
      <c r="G26" s="61"/>
    </row>
    <row r="27" spans="4:7" x14ac:dyDescent="0.25">
      <c r="D27" s="61"/>
      <c r="E27" s="129">
        <f t="shared" si="0"/>
        <v>0</v>
      </c>
      <c r="F27" s="61"/>
      <c r="G27" s="61"/>
    </row>
    <row r="28" spans="4:7" x14ac:dyDescent="0.25">
      <c r="D28" s="61"/>
      <c r="E28" s="129">
        <f t="shared" si="0"/>
        <v>0</v>
      </c>
      <c r="F28" s="61"/>
      <c r="G28" s="61"/>
    </row>
    <row r="29" spans="4:7" x14ac:dyDescent="0.25">
      <c r="D29" s="61"/>
      <c r="E29" s="129">
        <f t="shared" si="0"/>
        <v>0</v>
      </c>
      <c r="F29" s="61"/>
      <c r="G29" s="61"/>
    </row>
    <row r="30" spans="4:7" x14ac:dyDescent="0.25">
      <c r="D30" s="61"/>
      <c r="E30" s="129">
        <f t="shared" si="0"/>
        <v>0</v>
      </c>
      <c r="F30" s="61"/>
      <c r="G30" s="61"/>
    </row>
    <row r="31" spans="4:7" x14ac:dyDescent="0.25">
      <c r="D31" s="61"/>
      <c r="E31" s="129">
        <f t="shared" si="0"/>
        <v>0</v>
      </c>
      <c r="F31" s="61"/>
      <c r="G31" s="61"/>
    </row>
    <row r="32" spans="4:7" x14ac:dyDescent="0.25">
      <c r="D32" s="61"/>
      <c r="E32" s="129">
        <f t="shared" si="0"/>
        <v>0</v>
      </c>
      <c r="F32" s="61"/>
      <c r="G32" s="61"/>
    </row>
    <row r="33" spans="4:7" x14ac:dyDescent="0.25">
      <c r="D33" s="61"/>
      <c r="E33" s="129">
        <f t="shared" si="0"/>
        <v>0</v>
      </c>
      <c r="F33" s="61"/>
      <c r="G33" s="61"/>
    </row>
    <row r="34" spans="4:7" x14ac:dyDescent="0.25">
      <c r="D34" s="61"/>
      <c r="E34" s="129">
        <f t="shared" si="0"/>
        <v>0</v>
      </c>
      <c r="F34" s="61"/>
      <c r="G34" s="61"/>
    </row>
    <row r="35" spans="4:7" x14ac:dyDescent="0.25">
      <c r="D35" s="61"/>
      <c r="E35" s="129">
        <f t="shared" si="0"/>
        <v>0</v>
      </c>
      <c r="F35" s="61"/>
      <c r="G35" s="61"/>
    </row>
    <row r="36" spans="4:7" x14ac:dyDescent="0.25">
      <c r="D36" s="61"/>
      <c r="E36" s="129">
        <f t="shared" si="0"/>
        <v>0</v>
      </c>
      <c r="F36" s="61"/>
      <c r="G36" s="61"/>
    </row>
    <row r="37" spans="4:7" x14ac:dyDescent="0.25">
      <c r="D37" s="61"/>
      <c r="E37" s="129">
        <f t="shared" si="0"/>
        <v>0</v>
      </c>
      <c r="F37" s="61"/>
      <c r="G37" s="61"/>
    </row>
    <row r="38" spans="4:7" x14ac:dyDescent="0.25">
      <c r="D38" s="61"/>
      <c r="E38" s="129">
        <f t="shared" si="0"/>
        <v>0</v>
      </c>
      <c r="F38" s="61"/>
      <c r="G38" s="61"/>
    </row>
    <row r="39" spans="4:7" x14ac:dyDescent="0.25">
      <c r="D39" s="61"/>
      <c r="E39" s="129">
        <f t="shared" si="0"/>
        <v>0</v>
      </c>
      <c r="F39" s="61"/>
      <c r="G39" s="61"/>
    </row>
    <row r="40" spans="4:7" x14ac:dyDescent="0.25">
      <c r="D40" s="61"/>
      <c r="E40" s="129">
        <f t="shared" si="0"/>
        <v>0</v>
      </c>
      <c r="F40" s="61"/>
      <c r="G40" s="61"/>
    </row>
    <row r="41" spans="4:7" x14ac:dyDescent="0.25">
      <c r="D41" s="61"/>
      <c r="E41" s="129">
        <f t="shared" si="0"/>
        <v>0</v>
      </c>
      <c r="F41" s="61"/>
      <c r="G41" s="61"/>
    </row>
    <row r="42" spans="4:7" x14ac:dyDescent="0.25">
      <c r="D42" s="61"/>
      <c r="E42" s="129">
        <f t="shared" si="0"/>
        <v>0</v>
      </c>
      <c r="F42" s="61"/>
      <c r="G42" s="61"/>
    </row>
    <row r="43" spans="4:7" x14ac:dyDescent="0.25">
      <c r="D43" s="61"/>
      <c r="E43" s="129">
        <f t="shared" si="0"/>
        <v>0</v>
      </c>
      <c r="F43" s="61"/>
      <c r="G43" s="61"/>
    </row>
    <row r="44" spans="4:7" x14ac:dyDescent="0.25">
      <c r="D44" s="61"/>
      <c r="E44" s="129">
        <f t="shared" si="0"/>
        <v>0</v>
      </c>
      <c r="F44" s="61"/>
      <c r="G44" s="61"/>
    </row>
    <row r="45" spans="4:7" x14ac:dyDescent="0.25">
      <c r="D45" s="61"/>
      <c r="E45" s="129">
        <f t="shared" si="0"/>
        <v>0</v>
      </c>
      <c r="F45" s="61"/>
      <c r="G45" s="61"/>
    </row>
    <row r="46" spans="4:7" x14ac:dyDescent="0.25">
      <c r="D46" s="61"/>
      <c r="E46" s="129">
        <f t="shared" si="0"/>
        <v>0</v>
      </c>
      <c r="F46" s="61"/>
      <c r="G46" s="61"/>
    </row>
    <row r="47" spans="4:7" x14ac:dyDescent="0.25">
      <c r="D47" s="61"/>
      <c r="E47" s="129">
        <f t="shared" si="0"/>
        <v>0</v>
      </c>
      <c r="F47" s="61"/>
      <c r="G47" s="61"/>
    </row>
    <row r="48" spans="4:7" x14ac:dyDescent="0.25">
      <c r="D48" s="61"/>
      <c r="E48" s="129">
        <f t="shared" si="0"/>
        <v>0</v>
      </c>
      <c r="F48" s="61"/>
      <c r="G48" s="61"/>
    </row>
    <row r="49" spans="4:7" x14ac:dyDescent="0.25">
      <c r="D49" s="61"/>
      <c r="E49" s="129">
        <f t="shared" si="0"/>
        <v>0</v>
      </c>
      <c r="F49" s="61"/>
      <c r="G49" s="61"/>
    </row>
    <row r="50" spans="4:7" x14ac:dyDescent="0.25">
      <c r="D50" s="61"/>
      <c r="E50" s="129">
        <f t="shared" si="0"/>
        <v>0</v>
      </c>
      <c r="F50" s="61"/>
      <c r="G50" s="61"/>
    </row>
    <row r="51" spans="4:7" x14ac:dyDescent="0.25">
      <c r="D51" s="61"/>
      <c r="E51" s="129">
        <f t="shared" si="0"/>
        <v>0</v>
      </c>
      <c r="F51" s="61"/>
      <c r="G51" s="61"/>
    </row>
    <row r="52" spans="4:7" x14ac:dyDescent="0.25">
      <c r="D52" s="61"/>
      <c r="E52" s="129">
        <f t="shared" si="0"/>
        <v>0</v>
      </c>
      <c r="F52" s="61"/>
      <c r="G52" s="61"/>
    </row>
    <row r="53" spans="4:7" x14ac:dyDescent="0.25">
      <c r="D53" s="61"/>
      <c r="E53" s="129">
        <f t="shared" si="0"/>
        <v>0</v>
      </c>
      <c r="F53" s="61"/>
      <c r="G53" s="61"/>
    </row>
    <row r="54" spans="4:7" x14ac:dyDescent="0.25">
      <c r="D54" s="61"/>
      <c r="E54" s="129">
        <f t="shared" ref="E54:E117" si="1">+$D$9</f>
        <v>0</v>
      </c>
      <c r="F54" s="61"/>
      <c r="G54" s="61"/>
    </row>
    <row r="55" spans="4:7" x14ac:dyDescent="0.25">
      <c r="D55" s="61"/>
      <c r="E55" s="129">
        <f t="shared" si="1"/>
        <v>0</v>
      </c>
      <c r="F55" s="61"/>
      <c r="G55" s="61"/>
    </row>
    <row r="56" spans="4:7" x14ac:dyDescent="0.25">
      <c r="D56" s="61"/>
      <c r="E56" s="129">
        <f t="shared" si="1"/>
        <v>0</v>
      </c>
      <c r="F56" s="61"/>
      <c r="G56" s="61"/>
    </row>
    <row r="57" spans="4:7" x14ac:dyDescent="0.25">
      <c r="D57" s="61"/>
      <c r="E57" s="129">
        <f t="shared" si="1"/>
        <v>0</v>
      </c>
      <c r="F57" s="61"/>
      <c r="G57" s="61"/>
    </row>
    <row r="58" spans="4:7" x14ac:dyDescent="0.25">
      <c r="D58" s="61"/>
      <c r="E58" s="129">
        <f t="shared" si="1"/>
        <v>0</v>
      </c>
      <c r="F58" s="61"/>
      <c r="G58" s="61"/>
    </row>
    <row r="59" spans="4:7" x14ac:dyDescent="0.25">
      <c r="D59" s="61"/>
      <c r="E59" s="129">
        <f t="shared" si="1"/>
        <v>0</v>
      </c>
      <c r="F59" s="61"/>
      <c r="G59" s="61"/>
    </row>
    <row r="60" spans="4:7" x14ac:dyDescent="0.25">
      <c r="D60" s="61"/>
      <c r="E60" s="129">
        <f t="shared" si="1"/>
        <v>0</v>
      </c>
      <c r="F60" s="61"/>
      <c r="G60" s="61"/>
    </row>
    <row r="61" spans="4:7" x14ac:dyDescent="0.25">
      <c r="D61" s="61"/>
      <c r="E61" s="129">
        <f t="shared" si="1"/>
        <v>0</v>
      </c>
      <c r="F61" s="61"/>
      <c r="G61" s="61"/>
    </row>
    <row r="62" spans="4:7" x14ac:dyDescent="0.25">
      <c r="D62" s="61"/>
      <c r="E62" s="129">
        <f t="shared" si="1"/>
        <v>0</v>
      </c>
      <c r="F62" s="61"/>
      <c r="G62" s="61"/>
    </row>
    <row r="63" spans="4:7" x14ac:dyDescent="0.25">
      <c r="D63" s="61"/>
      <c r="E63" s="129">
        <f t="shared" si="1"/>
        <v>0</v>
      </c>
      <c r="F63" s="61"/>
      <c r="G63" s="61"/>
    </row>
    <row r="64" spans="4:7" x14ac:dyDescent="0.25">
      <c r="D64" s="61"/>
      <c r="E64" s="129">
        <f t="shared" si="1"/>
        <v>0</v>
      </c>
      <c r="F64" s="61"/>
      <c r="G64" s="61"/>
    </row>
    <row r="65" spans="4:7" x14ac:dyDescent="0.25">
      <c r="D65" s="61"/>
      <c r="E65" s="129">
        <f t="shared" si="1"/>
        <v>0</v>
      </c>
      <c r="F65" s="61"/>
      <c r="G65" s="61"/>
    </row>
    <row r="66" spans="4:7" x14ac:dyDescent="0.25">
      <c r="D66" s="61"/>
      <c r="E66" s="129">
        <f t="shared" si="1"/>
        <v>0</v>
      </c>
      <c r="F66" s="61"/>
      <c r="G66" s="61"/>
    </row>
    <row r="67" spans="4:7" x14ac:dyDescent="0.25">
      <c r="D67" s="61"/>
      <c r="E67" s="129">
        <f t="shared" si="1"/>
        <v>0</v>
      </c>
      <c r="F67" s="61"/>
      <c r="G67" s="61"/>
    </row>
    <row r="68" spans="4:7" x14ac:dyDescent="0.25">
      <c r="D68" s="61"/>
      <c r="E68" s="129">
        <f t="shared" si="1"/>
        <v>0</v>
      </c>
      <c r="F68" s="61"/>
      <c r="G68" s="61"/>
    </row>
    <row r="69" spans="4:7" x14ac:dyDescent="0.25">
      <c r="D69" s="61"/>
      <c r="E69" s="129">
        <f t="shared" si="1"/>
        <v>0</v>
      </c>
      <c r="F69" s="61"/>
      <c r="G69" s="61"/>
    </row>
    <row r="70" spans="4:7" x14ac:dyDescent="0.25">
      <c r="D70" s="61"/>
      <c r="E70" s="129">
        <f t="shared" si="1"/>
        <v>0</v>
      </c>
      <c r="F70" s="61"/>
      <c r="G70" s="61"/>
    </row>
    <row r="71" spans="4:7" x14ac:dyDescent="0.25">
      <c r="D71" s="61"/>
      <c r="E71" s="129">
        <f t="shared" si="1"/>
        <v>0</v>
      </c>
      <c r="F71" s="61"/>
      <c r="G71" s="61"/>
    </row>
    <row r="72" spans="4:7" x14ac:dyDescent="0.25">
      <c r="D72" s="61"/>
      <c r="E72" s="129">
        <f t="shared" si="1"/>
        <v>0</v>
      </c>
      <c r="F72" s="61"/>
      <c r="G72" s="61"/>
    </row>
    <row r="73" spans="4:7" x14ac:dyDescent="0.25">
      <c r="D73" s="61"/>
      <c r="E73" s="129">
        <f t="shared" si="1"/>
        <v>0</v>
      </c>
      <c r="F73" s="61"/>
      <c r="G73" s="61"/>
    </row>
    <row r="74" spans="4:7" x14ac:dyDescent="0.25">
      <c r="D74" s="61"/>
      <c r="E74" s="129">
        <f t="shared" si="1"/>
        <v>0</v>
      </c>
      <c r="F74" s="61"/>
      <c r="G74" s="61"/>
    </row>
    <row r="75" spans="4:7" x14ac:dyDescent="0.25">
      <c r="D75" s="61"/>
      <c r="E75" s="129">
        <f t="shared" si="1"/>
        <v>0</v>
      </c>
      <c r="F75" s="61"/>
      <c r="G75" s="61"/>
    </row>
    <row r="76" spans="4:7" x14ac:dyDescent="0.25">
      <c r="D76" s="61"/>
      <c r="E76" s="129">
        <f t="shared" si="1"/>
        <v>0</v>
      </c>
      <c r="F76" s="61"/>
      <c r="G76" s="61"/>
    </row>
    <row r="77" spans="4:7" x14ac:dyDescent="0.25">
      <c r="D77" s="61"/>
      <c r="E77" s="129">
        <f t="shared" si="1"/>
        <v>0</v>
      </c>
      <c r="F77" s="61"/>
      <c r="G77" s="61"/>
    </row>
    <row r="78" spans="4:7" x14ac:dyDescent="0.25">
      <c r="D78" s="61"/>
      <c r="E78" s="129">
        <f t="shared" si="1"/>
        <v>0</v>
      </c>
      <c r="F78" s="61"/>
      <c r="G78" s="61"/>
    </row>
    <row r="79" spans="4:7" x14ac:dyDescent="0.25">
      <c r="D79" s="61"/>
      <c r="E79" s="129">
        <f t="shared" si="1"/>
        <v>0</v>
      </c>
      <c r="F79" s="61"/>
      <c r="G79" s="61"/>
    </row>
    <row r="80" spans="4:7" x14ac:dyDescent="0.25">
      <c r="D80" s="61"/>
      <c r="E80" s="129">
        <f t="shared" si="1"/>
        <v>0</v>
      </c>
      <c r="F80" s="61"/>
      <c r="G80" s="61"/>
    </row>
    <row r="81" spans="4:7" x14ac:dyDescent="0.25">
      <c r="D81" s="61"/>
      <c r="E81" s="129">
        <f t="shared" si="1"/>
        <v>0</v>
      </c>
      <c r="F81" s="61"/>
      <c r="G81" s="61"/>
    </row>
    <row r="82" spans="4:7" x14ac:dyDescent="0.25">
      <c r="D82" s="61"/>
      <c r="E82" s="129">
        <f t="shared" si="1"/>
        <v>0</v>
      </c>
      <c r="F82" s="61"/>
      <c r="G82" s="61"/>
    </row>
    <row r="83" spans="4:7" x14ac:dyDescent="0.25">
      <c r="D83" s="61"/>
      <c r="E83" s="129">
        <f t="shared" si="1"/>
        <v>0</v>
      </c>
      <c r="F83" s="61"/>
      <c r="G83" s="61"/>
    </row>
    <row r="84" spans="4:7" x14ac:dyDescent="0.25">
      <c r="D84" s="61"/>
      <c r="E84" s="129">
        <f t="shared" si="1"/>
        <v>0</v>
      </c>
      <c r="F84" s="61"/>
      <c r="G84" s="61"/>
    </row>
    <row r="85" spans="4:7" x14ac:dyDescent="0.25">
      <c r="D85" s="61"/>
      <c r="E85" s="129">
        <f t="shared" si="1"/>
        <v>0</v>
      </c>
      <c r="F85" s="61"/>
      <c r="G85" s="61"/>
    </row>
    <row r="86" spans="4:7" x14ac:dyDescent="0.25">
      <c r="D86" s="61"/>
      <c r="E86" s="129">
        <f t="shared" si="1"/>
        <v>0</v>
      </c>
      <c r="F86" s="61"/>
      <c r="G86" s="61"/>
    </row>
    <row r="87" spans="4:7" x14ac:dyDescent="0.25">
      <c r="D87" s="61"/>
      <c r="E87" s="129">
        <f t="shared" si="1"/>
        <v>0</v>
      </c>
      <c r="F87" s="61"/>
      <c r="G87" s="61"/>
    </row>
    <row r="88" spans="4:7" x14ac:dyDescent="0.25">
      <c r="D88" s="121"/>
      <c r="E88" s="130">
        <f t="shared" si="1"/>
        <v>0</v>
      </c>
      <c r="F88" s="121"/>
      <c r="G88" s="121"/>
    </row>
    <row r="89" spans="4:7" x14ac:dyDescent="0.25">
      <c r="D89" s="121"/>
      <c r="E89" s="130">
        <f t="shared" si="1"/>
        <v>0</v>
      </c>
      <c r="F89" s="121"/>
      <c r="G89" s="121"/>
    </row>
    <row r="90" spans="4:7" x14ac:dyDescent="0.25">
      <c r="D90" s="121"/>
      <c r="E90" s="130">
        <f t="shared" si="1"/>
        <v>0</v>
      </c>
      <c r="F90" s="121"/>
      <c r="G90" s="121"/>
    </row>
    <row r="91" spans="4:7" x14ac:dyDescent="0.25">
      <c r="D91" s="121"/>
      <c r="E91" s="130">
        <f t="shared" si="1"/>
        <v>0</v>
      </c>
      <c r="F91" s="121"/>
      <c r="G91" s="121"/>
    </row>
    <row r="92" spans="4:7" x14ac:dyDescent="0.25">
      <c r="D92" s="121"/>
      <c r="E92" s="130">
        <f t="shared" si="1"/>
        <v>0</v>
      </c>
      <c r="F92" s="121"/>
      <c r="G92" s="121"/>
    </row>
    <row r="93" spans="4:7" x14ac:dyDescent="0.25">
      <c r="D93" s="121"/>
      <c r="E93" s="130">
        <f t="shared" si="1"/>
        <v>0</v>
      </c>
      <c r="F93" s="121"/>
      <c r="G93" s="121"/>
    </row>
    <row r="94" spans="4:7" x14ac:dyDescent="0.25">
      <c r="D94" s="121"/>
      <c r="E94" s="130">
        <f t="shared" si="1"/>
        <v>0</v>
      </c>
      <c r="F94" s="121"/>
      <c r="G94" s="121"/>
    </row>
    <row r="95" spans="4:7" x14ac:dyDescent="0.25">
      <c r="D95" s="121"/>
      <c r="E95" s="130">
        <f t="shared" si="1"/>
        <v>0</v>
      </c>
      <c r="F95" s="121"/>
      <c r="G95" s="121"/>
    </row>
    <row r="96" spans="4:7" x14ac:dyDescent="0.25">
      <c r="D96" s="121"/>
      <c r="E96" s="130">
        <f t="shared" si="1"/>
        <v>0</v>
      </c>
      <c r="F96" s="121"/>
      <c r="G96" s="121"/>
    </row>
    <row r="97" spans="4:7" x14ac:dyDescent="0.25">
      <c r="D97" s="121"/>
      <c r="E97" s="130">
        <f t="shared" si="1"/>
        <v>0</v>
      </c>
      <c r="F97" s="121"/>
      <c r="G97" s="121"/>
    </row>
    <row r="98" spans="4:7" x14ac:dyDescent="0.25">
      <c r="D98" s="121"/>
      <c r="E98" s="130">
        <f t="shared" si="1"/>
        <v>0</v>
      </c>
      <c r="F98" s="121"/>
      <c r="G98" s="121"/>
    </row>
    <row r="99" spans="4:7" x14ac:dyDescent="0.25">
      <c r="D99" s="121"/>
      <c r="E99" s="130">
        <f t="shared" si="1"/>
        <v>0</v>
      </c>
      <c r="F99" s="121"/>
      <c r="G99" s="121"/>
    </row>
    <row r="100" spans="4:7" x14ac:dyDescent="0.25">
      <c r="D100" s="121"/>
      <c r="E100" s="130">
        <f t="shared" si="1"/>
        <v>0</v>
      </c>
      <c r="F100" s="121"/>
      <c r="G100" s="121"/>
    </row>
    <row r="101" spans="4:7" x14ac:dyDescent="0.25">
      <c r="D101" s="121"/>
      <c r="E101" s="130">
        <f t="shared" si="1"/>
        <v>0</v>
      </c>
      <c r="F101" s="121"/>
      <c r="G101" s="121"/>
    </row>
    <row r="102" spans="4:7" x14ac:dyDescent="0.25">
      <c r="D102" s="121"/>
      <c r="E102" s="130">
        <f t="shared" si="1"/>
        <v>0</v>
      </c>
      <c r="F102" s="121"/>
      <c r="G102" s="121"/>
    </row>
    <row r="103" spans="4:7" x14ac:dyDescent="0.25">
      <c r="D103" s="121"/>
      <c r="E103" s="130">
        <f t="shared" si="1"/>
        <v>0</v>
      </c>
      <c r="F103" s="121"/>
      <c r="G103" s="121"/>
    </row>
    <row r="104" spans="4:7" x14ac:dyDescent="0.25">
      <c r="D104" s="121"/>
      <c r="E104" s="130">
        <f t="shared" si="1"/>
        <v>0</v>
      </c>
      <c r="F104" s="121"/>
      <c r="G104" s="121"/>
    </row>
    <row r="105" spans="4:7" x14ac:dyDescent="0.25">
      <c r="D105" s="121"/>
      <c r="E105" s="130">
        <f t="shared" si="1"/>
        <v>0</v>
      </c>
      <c r="F105" s="121"/>
      <c r="G105" s="121"/>
    </row>
    <row r="106" spans="4:7" x14ac:dyDescent="0.25">
      <c r="D106" s="121"/>
      <c r="E106" s="130">
        <f t="shared" si="1"/>
        <v>0</v>
      </c>
      <c r="F106" s="121"/>
      <c r="G106" s="121"/>
    </row>
    <row r="107" spans="4:7" x14ac:dyDescent="0.25">
      <c r="D107" s="121"/>
      <c r="E107" s="130">
        <f t="shared" si="1"/>
        <v>0</v>
      </c>
      <c r="F107" s="121"/>
      <c r="G107" s="121"/>
    </row>
    <row r="108" spans="4:7" x14ac:dyDescent="0.25">
      <c r="D108" s="121"/>
      <c r="E108" s="130">
        <f t="shared" si="1"/>
        <v>0</v>
      </c>
      <c r="F108" s="121"/>
      <c r="G108" s="121"/>
    </row>
    <row r="109" spans="4:7" x14ac:dyDescent="0.25">
      <c r="D109" s="121"/>
      <c r="E109" s="130">
        <f t="shared" si="1"/>
        <v>0</v>
      </c>
      <c r="F109" s="121"/>
      <c r="G109" s="121"/>
    </row>
    <row r="110" spans="4:7" x14ac:dyDescent="0.25">
      <c r="D110" s="121"/>
      <c r="E110" s="130">
        <f t="shared" si="1"/>
        <v>0</v>
      </c>
      <c r="F110" s="121"/>
      <c r="G110" s="121"/>
    </row>
    <row r="111" spans="4:7" x14ac:dyDescent="0.25">
      <c r="D111" s="121"/>
      <c r="E111" s="130">
        <f t="shared" si="1"/>
        <v>0</v>
      </c>
      <c r="F111" s="121"/>
      <c r="G111" s="121"/>
    </row>
    <row r="112" spans="4:7" x14ac:dyDescent="0.25">
      <c r="D112" s="121"/>
      <c r="E112" s="130">
        <f t="shared" si="1"/>
        <v>0</v>
      </c>
      <c r="F112" s="121"/>
      <c r="G112" s="121"/>
    </row>
    <row r="113" spans="4:7" x14ac:dyDescent="0.25">
      <c r="D113" s="121"/>
      <c r="E113" s="130">
        <f t="shared" si="1"/>
        <v>0</v>
      </c>
      <c r="F113" s="121"/>
      <c r="G113" s="121"/>
    </row>
    <row r="114" spans="4:7" x14ac:dyDescent="0.25">
      <c r="D114" s="121"/>
      <c r="E114" s="130">
        <f t="shared" si="1"/>
        <v>0</v>
      </c>
      <c r="F114" s="121"/>
      <c r="G114" s="121"/>
    </row>
    <row r="115" spans="4:7" x14ac:dyDescent="0.25">
      <c r="D115" s="121"/>
      <c r="E115" s="130">
        <f t="shared" si="1"/>
        <v>0</v>
      </c>
      <c r="F115" s="121"/>
      <c r="G115" s="121"/>
    </row>
    <row r="116" spans="4:7" x14ac:dyDescent="0.25">
      <c r="D116" s="121"/>
      <c r="E116" s="130">
        <f t="shared" si="1"/>
        <v>0</v>
      </c>
      <c r="F116" s="121"/>
      <c r="G116" s="121"/>
    </row>
    <row r="117" spans="4:7" x14ac:dyDescent="0.25">
      <c r="D117" s="121"/>
      <c r="E117" s="130">
        <f t="shared" si="1"/>
        <v>0</v>
      </c>
      <c r="F117" s="121"/>
      <c r="G117" s="121"/>
    </row>
    <row r="118" spans="4:7" x14ac:dyDescent="0.25">
      <c r="D118" s="121"/>
      <c r="E118" s="130">
        <f t="shared" ref="E118:E150" si="2">+$D$9</f>
        <v>0</v>
      </c>
      <c r="F118" s="121"/>
      <c r="G118" s="121"/>
    </row>
    <row r="119" spans="4:7" x14ac:dyDescent="0.25">
      <c r="D119" s="121"/>
      <c r="E119" s="130">
        <f t="shared" si="2"/>
        <v>0</v>
      </c>
      <c r="F119" s="121"/>
      <c r="G119" s="121"/>
    </row>
    <row r="120" spans="4:7" x14ac:dyDescent="0.25">
      <c r="D120" s="121"/>
      <c r="E120" s="130">
        <f t="shared" si="2"/>
        <v>0</v>
      </c>
      <c r="F120" s="121"/>
      <c r="G120" s="121"/>
    </row>
    <row r="121" spans="4:7" x14ac:dyDescent="0.25">
      <c r="D121" s="121"/>
      <c r="E121" s="130">
        <f t="shared" si="2"/>
        <v>0</v>
      </c>
      <c r="F121" s="121"/>
      <c r="G121" s="121"/>
    </row>
    <row r="122" spans="4:7" x14ac:dyDescent="0.25">
      <c r="D122" s="121"/>
      <c r="E122" s="130">
        <f t="shared" si="2"/>
        <v>0</v>
      </c>
      <c r="F122" s="121"/>
      <c r="G122" s="121"/>
    </row>
    <row r="123" spans="4:7" x14ac:dyDescent="0.25">
      <c r="D123" s="121"/>
      <c r="E123" s="130">
        <f t="shared" si="2"/>
        <v>0</v>
      </c>
      <c r="F123" s="121"/>
      <c r="G123" s="121"/>
    </row>
    <row r="124" spans="4:7" x14ac:dyDescent="0.25">
      <c r="D124" s="121"/>
      <c r="E124" s="130">
        <f t="shared" si="2"/>
        <v>0</v>
      </c>
      <c r="F124" s="121"/>
      <c r="G124" s="121"/>
    </row>
    <row r="125" spans="4:7" x14ac:dyDescent="0.25">
      <c r="D125" s="121"/>
      <c r="E125" s="130">
        <f t="shared" si="2"/>
        <v>0</v>
      </c>
      <c r="F125" s="121"/>
      <c r="G125" s="121"/>
    </row>
    <row r="126" spans="4:7" x14ac:dyDescent="0.25">
      <c r="D126" s="121"/>
      <c r="E126" s="130">
        <f t="shared" si="2"/>
        <v>0</v>
      </c>
      <c r="F126" s="121"/>
      <c r="G126" s="121"/>
    </row>
    <row r="127" spans="4:7" x14ac:dyDescent="0.25">
      <c r="D127" s="121"/>
      <c r="E127" s="130">
        <f t="shared" si="2"/>
        <v>0</v>
      </c>
      <c r="F127" s="121"/>
      <c r="G127" s="121"/>
    </row>
    <row r="128" spans="4:7" x14ac:dyDescent="0.25">
      <c r="D128" s="121"/>
      <c r="E128" s="130">
        <f t="shared" si="2"/>
        <v>0</v>
      </c>
      <c r="F128" s="121"/>
      <c r="G128" s="121"/>
    </row>
    <row r="129" spans="4:7" x14ac:dyDescent="0.25">
      <c r="D129" s="121"/>
      <c r="E129" s="130">
        <f t="shared" si="2"/>
        <v>0</v>
      </c>
      <c r="F129" s="121"/>
      <c r="G129" s="121"/>
    </row>
    <row r="130" spans="4:7" x14ac:dyDescent="0.25">
      <c r="D130" s="121"/>
      <c r="E130" s="130">
        <f t="shared" si="2"/>
        <v>0</v>
      </c>
      <c r="F130" s="121"/>
      <c r="G130" s="121"/>
    </row>
    <row r="131" spans="4:7" x14ac:dyDescent="0.25">
      <c r="D131" s="121"/>
      <c r="E131" s="130">
        <f t="shared" si="2"/>
        <v>0</v>
      </c>
      <c r="F131" s="121"/>
      <c r="G131" s="121"/>
    </row>
    <row r="132" spans="4:7" x14ac:dyDescent="0.25">
      <c r="D132" s="121"/>
      <c r="E132" s="130">
        <f t="shared" si="2"/>
        <v>0</v>
      </c>
      <c r="F132" s="121"/>
      <c r="G132" s="121"/>
    </row>
    <row r="133" spans="4:7" x14ac:dyDescent="0.25">
      <c r="D133" s="121"/>
      <c r="E133" s="130">
        <f t="shared" si="2"/>
        <v>0</v>
      </c>
      <c r="F133" s="121"/>
      <c r="G133" s="121"/>
    </row>
    <row r="134" spans="4:7" x14ac:dyDescent="0.25">
      <c r="D134" s="121"/>
      <c r="E134" s="130">
        <f t="shared" si="2"/>
        <v>0</v>
      </c>
      <c r="F134" s="121"/>
      <c r="G134" s="121"/>
    </row>
    <row r="135" spans="4:7" x14ac:dyDescent="0.25">
      <c r="D135" s="121"/>
      <c r="E135" s="130">
        <f t="shared" si="2"/>
        <v>0</v>
      </c>
      <c r="F135" s="121"/>
      <c r="G135" s="121"/>
    </row>
    <row r="136" spans="4:7" x14ac:dyDescent="0.25">
      <c r="D136" s="121"/>
      <c r="E136" s="130">
        <f t="shared" si="2"/>
        <v>0</v>
      </c>
      <c r="F136" s="121"/>
      <c r="G136" s="121"/>
    </row>
    <row r="137" spans="4:7" x14ac:dyDescent="0.25">
      <c r="D137" s="121"/>
      <c r="E137" s="130">
        <f t="shared" si="2"/>
        <v>0</v>
      </c>
      <c r="F137" s="121"/>
      <c r="G137" s="121"/>
    </row>
    <row r="138" spans="4:7" x14ac:dyDescent="0.25">
      <c r="D138" s="121"/>
      <c r="E138" s="130">
        <f t="shared" si="2"/>
        <v>0</v>
      </c>
      <c r="F138" s="121"/>
      <c r="G138" s="121"/>
    </row>
    <row r="139" spans="4:7" x14ac:dyDescent="0.25">
      <c r="D139" s="121"/>
      <c r="E139" s="130">
        <f t="shared" si="2"/>
        <v>0</v>
      </c>
      <c r="F139" s="121"/>
      <c r="G139" s="121"/>
    </row>
    <row r="140" spans="4:7" x14ac:dyDescent="0.25">
      <c r="D140" s="121"/>
      <c r="E140" s="130">
        <f t="shared" si="2"/>
        <v>0</v>
      </c>
      <c r="F140" s="121"/>
      <c r="G140" s="121"/>
    </row>
    <row r="141" spans="4:7" x14ac:dyDescent="0.25">
      <c r="D141" s="121"/>
      <c r="E141" s="130">
        <f t="shared" si="2"/>
        <v>0</v>
      </c>
      <c r="F141" s="121"/>
      <c r="G141" s="121"/>
    </row>
    <row r="142" spans="4:7" x14ac:dyDescent="0.25">
      <c r="D142" s="121"/>
      <c r="E142" s="130">
        <f t="shared" si="2"/>
        <v>0</v>
      </c>
      <c r="F142" s="121"/>
      <c r="G142" s="121"/>
    </row>
    <row r="143" spans="4:7" x14ac:dyDescent="0.25">
      <c r="D143" s="121"/>
      <c r="E143" s="130">
        <f t="shared" si="2"/>
        <v>0</v>
      </c>
      <c r="F143" s="121"/>
      <c r="G143" s="121"/>
    </row>
    <row r="144" spans="4:7" x14ac:dyDescent="0.25">
      <c r="D144" s="121"/>
      <c r="E144" s="130">
        <f t="shared" si="2"/>
        <v>0</v>
      </c>
      <c r="F144" s="121"/>
      <c r="G144" s="121"/>
    </row>
    <row r="145" spans="4:7" x14ac:dyDescent="0.25">
      <c r="D145" s="121"/>
      <c r="E145" s="130">
        <f t="shared" si="2"/>
        <v>0</v>
      </c>
      <c r="F145" s="121"/>
      <c r="G145" s="121"/>
    </row>
    <row r="146" spans="4:7" x14ac:dyDescent="0.25">
      <c r="D146" s="121"/>
      <c r="E146" s="130">
        <f t="shared" si="2"/>
        <v>0</v>
      </c>
      <c r="F146" s="121"/>
      <c r="G146" s="121"/>
    </row>
    <row r="147" spans="4:7" x14ac:dyDescent="0.25">
      <c r="D147" s="121"/>
      <c r="E147" s="130">
        <f t="shared" si="2"/>
        <v>0</v>
      </c>
      <c r="F147" s="121"/>
      <c r="G147" s="121"/>
    </row>
    <row r="148" spans="4:7" x14ac:dyDescent="0.25">
      <c r="D148" s="121"/>
      <c r="E148" s="130">
        <f t="shared" si="2"/>
        <v>0</v>
      </c>
      <c r="F148" s="121"/>
      <c r="G148" s="121"/>
    </row>
    <row r="149" spans="4:7" x14ac:dyDescent="0.25">
      <c r="D149" s="121"/>
      <c r="E149" s="130">
        <f t="shared" si="2"/>
        <v>0</v>
      </c>
      <c r="F149" s="121"/>
      <c r="G149" s="121"/>
    </row>
    <row r="150" spans="4:7" x14ac:dyDescent="0.25">
      <c r="D150" s="121"/>
      <c r="E150" s="130">
        <f t="shared" si="2"/>
        <v>0</v>
      </c>
      <c r="F150" s="121"/>
      <c r="G150" s="121"/>
    </row>
  </sheetData>
  <sheetProtection algorithmName="SHA-512" hashValue="Y1MRhFDqK1lnmc5XloW0MmnwMx9cNn0h0LOIpEamzl+JEvP0iIcbbLrH84VgmJ9i/CwBRAEtnGDTIRfE92UfRg==" saltValue="Z49deYwwCac7lZp3hqGXrw==" spinCount="100000" sheet="1" objects="1" scenarios="1"/>
  <mergeCells count="1">
    <mergeCell ref="E7:I7"/>
  </mergeCells>
  <pageMargins left="0.7" right="0.7" top="0.75" bottom="0.75" header="0.3" footer="0.3"/>
  <pageSetup paperSize="9" orientation="portrait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7239031-3787-4BC4-B553-DEE02DD6FABE}">
          <x14:formula1>
            <xm:f>Tab!$B$48:$B$49</xm:f>
          </x14:formula1>
          <xm:sqref>E9:I9</xm:sqref>
        </x14:dataValidation>
        <x14:dataValidation type="list" allowBlank="1" showInputMessage="1" showErrorMessage="1" xr:uid="{32DEFC18-209D-46BD-9497-F396B1444328}">
          <x14:formula1>
            <xm:f>Tab!$B$53:$B$54</xm:f>
          </x14:formula1>
          <xm:sqref>G12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82BC4-3E80-4CB0-A2A5-ECC7EEC95206}">
  <sheetPr>
    <tabColor rgb="FF0070C0"/>
  </sheetPr>
  <dimension ref="A1:AL531"/>
  <sheetViews>
    <sheetView zoomScale="41" zoomScaleNormal="41" zoomScaleSheetLayoutView="80" workbookViewId="0">
      <pane xSplit="3" ySplit="5" topLeftCell="D6" activePane="bottomRight" state="frozen"/>
      <selection pane="topRight" activeCell="F1" sqref="F1"/>
      <selection pane="bottomLeft" activeCell="A6" sqref="A6"/>
      <selection pane="bottomRight"/>
    </sheetView>
  </sheetViews>
  <sheetFormatPr defaultColWidth="9.6328125" defaultRowHeight="16" x14ac:dyDescent="0.35"/>
  <cols>
    <col min="1" max="1" width="8.90625" style="184" customWidth="1"/>
    <col min="2" max="2" width="121" style="238" customWidth="1"/>
    <col min="3" max="3" width="3.36328125" style="184" customWidth="1"/>
    <col min="4" max="4" width="4.6328125" style="184" customWidth="1"/>
    <col min="5" max="5" width="2" style="184" customWidth="1"/>
    <col min="6" max="13" width="30.36328125" style="180" customWidth="1"/>
    <col min="14" max="14" width="30.36328125" style="179" customWidth="1"/>
    <col min="15" max="21" width="30.36328125" style="170" customWidth="1"/>
    <col min="22" max="16384" width="9.6328125" style="170"/>
  </cols>
  <sheetData>
    <row r="1" spans="1:38" s="72" customFormat="1" ht="33" customHeight="1" thickBot="1" x14ac:dyDescent="0.45">
      <c r="A1" s="181"/>
      <c r="B1" s="182" t="s">
        <v>292</v>
      </c>
      <c r="C1" s="182"/>
      <c r="D1" s="182"/>
      <c r="E1" s="182"/>
      <c r="F1" s="182"/>
      <c r="G1" s="183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</row>
    <row r="2" spans="1:38" ht="72.650000000000006" customHeight="1" thickTop="1" x14ac:dyDescent="0.35">
      <c r="B2" s="184"/>
      <c r="F2" s="185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</row>
    <row r="3" spans="1:38" s="171" customFormat="1" ht="32.4" customHeight="1" x14ac:dyDescent="0.35">
      <c r="A3" s="187"/>
      <c r="B3" s="187"/>
      <c r="C3" s="188"/>
      <c r="D3" s="188"/>
      <c r="E3" s="188"/>
      <c r="F3" s="189" t="s">
        <v>140</v>
      </c>
      <c r="G3" s="190" t="s">
        <v>141</v>
      </c>
      <c r="H3" s="190" t="s">
        <v>142</v>
      </c>
      <c r="I3" s="190" t="s">
        <v>143</v>
      </c>
      <c r="J3" s="190" t="s">
        <v>144</v>
      </c>
      <c r="K3" s="190" t="s">
        <v>145</v>
      </c>
      <c r="L3" s="190" t="s">
        <v>146</v>
      </c>
      <c r="M3" s="190" t="s">
        <v>147</v>
      </c>
      <c r="N3" s="190" t="s">
        <v>231</v>
      </c>
      <c r="O3" s="190" t="s">
        <v>232</v>
      </c>
      <c r="P3" s="190" t="s">
        <v>233</v>
      </c>
      <c r="Q3" s="190" t="s">
        <v>234</v>
      </c>
      <c r="R3" s="190" t="s">
        <v>235</v>
      </c>
      <c r="S3" s="190" t="s">
        <v>236</v>
      </c>
      <c r="T3" s="190" t="s">
        <v>237</v>
      </c>
      <c r="U3" s="190" t="s">
        <v>238</v>
      </c>
    </row>
    <row r="4" spans="1:38" s="172" customFormat="1" ht="42" customHeight="1" x14ac:dyDescent="0.25">
      <c r="A4" s="187"/>
      <c r="B4" s="187"/>
      <c r="C4" s="191"/>
      <c r="D4" s="191"/>
      <c r="E4" s="191"/>
      <c r="F4" s="192">
        <f>+IN_Anagrafica!J9</f>
        <v>2026</v>
      </c>
      <c r="G4" s="193">
        <f>+F4+1</f>
        <v>2027</v>
      </c>
      <c r="H4" s="193">
        <f t="shared" ref="H4:M4" si="0">+G4+1</f>
        <v>2028</v>
      </c>
      <c r="I4" s="193">
        <f t="shared" si="0"/>
        <v>2029</v>
      </c>
      <c r="J4" s="193">
        <f t="shared" si="0"/>
        <v>2030</v>
      </c>
      <c r="K4" s="193">
        <f t="shared" si="0"/>
        <v>2031</v>
      </c>
      <c r="L4" s="193">
        <f t="shared" si="0"/>
        <v>2032</v>
      </c>
      <c r="M4" s="193">
        <f t="shared" si="0"/>
        <v>2033</v>
      </c>
      <c r="N4" s="193">
        <f t="shared" ref="N4" si="1">+M4+1</f>
        <v>2034</v>
      </c>
      <c r="O4" s="193">
        <f t="shared" ref="O4" si="2">+N4+1</f>
        <v>2035</v>
      </c>
      <c r="P4" s="193">
        <f t="shared" ref="P4" si="3">+O4+1</f>
        <v>2036</v>
      </c>
      <c r="Q4" s="193">
        <f t="shared" ref="Q4" si="4">+P4+1</f>
        <v>2037</v>
      </c>
      <c r="R4" s="193">
        <f t="shared" ref="R4:U4" si="5">+Q4+1</f>
        <v>2038</v>
      </c>
      <c r="S4" s="193">
        <f t="shared" si="5"/>
        <v>2039</v>
      </c>
      <c r="T4" s="193">
        <f t="shared" si="5"/>
        <v>2040</v>
      </c>
      <c r="U4" s="193">
        <f t="shared" si="5"/>
        <v>2041</v>
      </c>
    </row>
    <row r="5" spans="1:38" s="62" customFormat="1" ht="71.25" customHeight="1" x14ac:dyDescent="0.25">
      <c r="A5" s="161"/>
      <c r="B5" s="194" t="s">
        <v>164</v>
      </c>
      <c r="C5" s="195"/>
      <c r="D5" s="195"/>
      <c r="E5" s="195"/>
      <c r="F5" s="196">
        <f>+IN_Anagrafica!D12</f>
        <v>0</v>
      </c>
      <c r="G5" s="197">
        <f t="shared" ref="G5:M5" si="6">+F5</f>
        <v>0</v>
      </c>
      <c r="H5" s="197">
        <f t="shared" si="6"/>
        <v>0</v>
      </c>
      <c r="I5" s="197">
        <f t="shared" si="6"/>
        <v>0</v>
      </c>
      <c r="J5" s="197">
        <f t="shared" si="6"/>
        <v>0</v>
      </c>
      <c r="K5" s="197">
        <f t="shared" si="6"/>
        <v>0</v>
      </c>
      <c r="L5" s="197">
        <f t="shared" si="6"/>
        <v>0</v>
      </c>
      <c r="M5" s="197">
        <f t="shared" si="6"/>
        <v>0</v>
      </c>
      <c r="N5" s="197">
        <f t="shared" ref="N5" si="7">+M5</f>
        <v>0</v>
      </c>
      <c r="O5" s="197">
        <f t="shared" ref="O5" si="8">+N5</f>
        <v>0</v>
      </c>
      <c r="P5" s="197">
        <f t="shared" ref="P5" si="9">+O5</f>
        <v>0</v>
      </c>
      <c r="Q5" s="197">
        <f t="shared" ref="Q5" si="10">+P5</f>
        <v>0</v>
      </c>
      <c r="R5" s="197">
        <f t="shared" ref="R5:U5" si="11">+Q5</f>
        <v>0</v>
      </c>
      <c r="S5" s="197">
        <f t="shared" si="11"/>
        <v>0</v>
      </c>
      <c r="T5" s="197">
        <f t="shared" si="11"/>
        <v>0</v>
      </c>
      <c r="U5" s="197">
        <f t="shared" si="11"/>
        <v>0</v>
      </c>
    </row>
    <row r="6" spans="1:38" s="62" customFormat="1" ht="22.25" customHeight="1" x14ac:dyDescent="0.25">
      <c r="A6" s="161"/>
      <c r="B6" s="198" t="s">
        <v>166</v>
      </c>
      <c r="C6" s="162"/>
      <c r="D6" s="162"/>
      <c r="E6" s="162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</row>
    <row r="7" spans="1:38" s="62" customFormat="1" ht="22.25" customHeight="1" x14ac:dyDescent="0.25">
      <c r="A7" s="161"/>
      <c r="B7" s="198" t="s">
        <v>167</v>
      </c>
      <c r="C7" s="162"/>
      <c r="D7" s="162"/>
      <c r="E7" s="162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5"/>
      <c r="Q7" s="155"/>
      <c r="R7" s="155"/>
      <c r="S7" s="155"/>
      <c r="T7" s="155"/>
      <c r="U7" s="155"/>
    </row>
    <row r="8" spans="1:38" s="62" customFormat="1" ht="22.25" customHeight="1" x14ac:dyDescent="0.25">
      <c r="A8" s="161"/>
      <c r="B8" s="198" t="s">
        <v>168</v>
      </c>
      <c r="C8" s="162"/>
      <c r="D8" s="162"/>
      <c r="E8" s="162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</row>
    <row r="9" spans="1:38" s="62" customFormat="1" ht="22.25" customHeight="1" x14ac:dyDescent="0.25">
      <c r="A9" s="161"/>
      <c r="B9" s="198" t="s">
        <v>169</v>
      </c>
      <c r="C9" s="162"/>
      <c r="D9" s="162"/>
      <c r="E9" s="162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</row>
    <row r="10" spans="1:38" s="62" customFormat="1" ht="22.25" customHeight="1" x14ac:dyDescent="0.25">
      <c r="A10" s="161"/>
      <c r="B10" s="198" t="s">
        <v>170</v>
      </c>
      <c r="C10" s="199"/>
      <c r="D10" s="199"/>
      <c r="E10" s="199"/>
      <c r="F10" s="155"/>
      <c r="G10" s="155"/>
      <c r="H10" s="155"/>
      <c r="I10" s="155"/>
      <c r="J10" s="155"/>
      <c r="K10" s="155"/>
      <c r="L10" s="155"/>
      <c r="M10" s="155"/>
      <c r="N10" s="155"/>
      <c r="O10" s="155"/>
      <c r="P10" s="155"/>
      <c r="Q10" s="155"/>
      <c r="R10" s="155"/>
      <c r="S10" s="155"/>
      <c r="T10" s="155"/>
      <c r="U10" s="155"/>
    </row>
    <row r="11" spans="1:38" s="62" customFormat="1" ht="22.25" customHeight="1" x14ac:dyDescent="0.25">
      <c r="A11" s="161"/>
      <c r="B11" s="198" t="s">
        <v>171</v>
      </c>
      <c r="C11" s="200"/>
      <c r="D11" s="200"/>
      <c r="E11" s="200"/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</row>
    <row r="12" spans="1:38" s="62" customFormat="1" ht="22.25" customHeight="1" x14ac:dyDescent="0.25">
      <c r="A12" s="161"/>
      <c r="B12" s="198" t="s">
        <v>172</v>
      </c>
      <c r="C12" s="162"/>
      <c r="D12" s="162"/>
      <c r="E12" s="162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</row>
    <row r="13" spans="1:38" s="62" customFormat="1" ht="22.25" customHeight="1" x14ac:dyDescent="0.25">
      <c r="A13" s="161"/>
      <c r="B13" s="198" t="s">
        <v>173</v>
      </c>
      <c r="C13" s="199"/>
      <c r="D13" s="199"/>
      <c r="E13" s="199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</row>
    <row r="14" spans="1:38" s="62" customFormat="1" ht="22.25" customHeight="1" x14ac:dyDescent="0.25">
      <c r="A14" s="161"/>
      <c r="B14" s="198" t="s">
        <v>175</v>
      </c>
      <c r="C14" s="199"/>
      <c r="D14" s="199"/>
      <c r="E14" s="199"/>
      <c r="F14" s="155"/>
      <c r="G14" s="155"/>
      <c r="H14" s="155"/>
      <c r="I14" s="155"/>
      <c r="J14" s="155"/>
      <c r="K14" s="155"/>
      <c r="L14" s="155"/>
      <c r="M14" s="155"/>
      <c r="N14" s="155"/>
      <c r="O14" s="155"/>
      <c r="P14" s="155"/>
      <c r="Q14" s="155"/>
      <c r="R14" s="155"/>
      <c r="S14" s="155"/>
      <c r="T14" s="155"/>
      <c r="U14" s="155"/>
    </row>
    <row r="15" spans="1:38" s="62" customFormat="1" ht="22.25" customHeight="1" x14ac:dyDescent="0.25">
      <c r="A15" s="161"/>
      <c r="B15" s="198" t="s">
        <v>174</v>
      </c>
      <c r="C15" s="162"/>
      <c r="D15" s="162"/>
      <c r="E15" s="162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</row>
    <row r="16" spans="1:38" s="173" customFormat="1" ht="22.25" customHeight="1" x14ac:dyDescent="0.25">
      <c r="A16" s="201"/>
      <c r="B16" s="202" t="s">
        <v>176</v>
      </c>
      <c r="C16" s="162"/>
      <c r="D16" s="162"/>
      <c r="E16" s="162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</row>
    <row r="17" spans="1:21" s="62" customFormat="1" ht="22.25" customHeight="1" x14ac:dyDescent="0.25">
      <c r="A17" s="161"/>
      <c r="B17" s="198" t="s">
        <v>177</v>
      </c>
      <c r="C17" s="162"/>
      <c r="D17" s="162"/>
      <c r="E17" s="162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</row>
    <row r="18" spans="1:21" s="62" customFormat="1" ht="22.25" customHeight="1" x14ac:dyDescent="0.25">
      <c r="A18" s="161"/>
      <c r="B18" s="198" t="s">
        <v>178</v>
      </c>
      <c r="C18" s="162"/>
      <c r="D18" s="162"/>
      <c r="E18" s="162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</row>
    <row r="19" spans="1:21" s="62" customFormat="1" ht="22.25" customHeight="1" x14ac:dyDescent="0.25">
      <c r="A19" s="161"/>
      <c r="B19" s="198" t="s">
        <v>179</v>
      </c>
      <c r="C19" s="162"/>
      <c r="D19" s="162"/>
      <c r="E19" s="162"/>
      <c r="F19" s="47">
        <f>+F16*(F17+F18)</f>
        <v>0</v>
      </c>
      <c r="G19" s="48">
        <f>+G16*(G17+G18)</f>
        <v>0</v>
      </c>
      <c r="H19" s="48">
        <f>+H16*(H17+H18)</f>
        <v>0</v>
      </c>
      <c r="I19" s="48">
        <f t="shared" ref="I19:M19" si="12">+I16*(I17+I18)</f>
        <v>0</v>
      </c>
      <c r="J19" s="48">
        <f t="shared" si="12"/>
        <v>0</v>
      </c>
      <c r="K19" s="48">
        <f t="shared" si="12"/>
        <v>0</v>
      </c>
      <c r="L19" s="48">
        <f t="shared" si="12"/>
        <v>0</v>
      </c>
      <c r="M19" s="48">
        <f t="shared" si="12"/>
        <v>0</v>
      </c>
      <c r="N19" s="48">
        <f t="shared" ref="N19:U19" si="13">+N16*(N17+N18)</f>
        <v>0</v>
      </c>
      <c r="O19" s="48">
        <f t="shared" si="13"/>
        <v>0</v>
      </c>
      <c r="P19" s="48">
        <f t="shared" si="13"/>
        <v>0</v>
      </c>
      <c r="Q19" s="48">
        <f t="shared" si="13"/>
        <v>0</v>
      </c>
      <c r="R19" s="48">
        <f t="shared" si="13"/>
        <v>0</v>
      </c>
      <c r="S19" s="48">
        <f t="shared" si="13"/>
        <v>0</v>
      </c>
      <c r="T19" s="48">
        <f t="shared" si="13"/>
        <v>0</v>
      </c>
      <c r="U19" s="48">
        <f t="shared" si="13"/>
        <v>0</v>
      </c>
    </row>
    <row r="20" spans="1:21" s="62" customFormat="1" ht="22.25" customHeight="1" x14ac:dyDescent="0.25">
      <c r="A20" s="203"/>
      <c r="B20" s="204" t="s">
        <v>180</v>
      </c>
      <c r="C20" s="162"/>
      <c r="D20" s="162"/>
      <c r="E20" s="162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</row>
    <row r="21" spans="1:21" s="62" customFormat="1" ht="22.25" customHeight="1" x14ac:dyDescent="0.25">
      <c r="A21" s="203"/>
      <c r="B21" s="205" t="s">
        <v>190</v>
      </c>
      <c r="C21" s="162"/>
      <c r="D21" s="162"/>
      <c r="E21" s="162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Q21" s="155"/>
      <c r="R21" s="155"/>
      <c r="S21" s="155"/>
      <c r="T21" s="155"/>
      <c r="U21" s="155"/>
    </row>
    <row r="22" spans="1:21" s="62" customFormat="1" ht="22.25" customHeight="1" x14ac:dyDescent="0.25">
      <c r="A22" s="161"/>
      <c r="B22" s="206" t="s">
        <v>138</v>
      </c>
      <c r="C22" s="207"/>
      <c r="D22" s="207"/>
      <c r="E22" s="207"/>
      <c r="F22" s="11">
        <f t="shared" ref="F22:M22" si="14">F6+F7+F8+F9+F10+F11+F12+F13+F15+F14-F19+F20</f>
        <v>0</v>
      </c>
      <c r="G22" s="4">
        <f t="shared" si="14"/>
        <v>0</v>
      </c>
      <c r="H22" s="4">
        <f t="shared" si="14"/>
        <v>0</v>
      </c>
      <c r="I22" s="4">
        <f t="shared" si="14"/>
        <v>0</v>
      </c>
      <c r="J22" s="4">
        <f t="shared" si="14"/>
        <v>0</v>
      </c>
      <c r="K22" s="4">
        <f t="shared" si="14"/>
        <v>0</v>
      </c>
      <c r="L22" s="4">
        <f t="shared" si="14"/>
        <v>0</v>
      </c>
      <c r="M22" s="4">
        <f t="shared" si="14"/>
        <v>0</v>
      </c>
      <c r="N22" s="4">
        <f t="shared" ref="N22:U22" si="15">N6+N7+N8+N9+N10+N11+N12+N13+N15+N14-N19+N20</f>
        <v>0</v>
      </c>
      <c r="O22" s="4">
        <f t="shared" si="15"/>
        <v>0</v>
      </c>
      <c r="P22" s="4">
        <f t="shared" si="15"/>
        <v>0</v>
      </c>
      <c r="Q22" s="4">
        <f t="shared" si="15"/>
        <v>0</v>
      </c>
      <c r="R22" s="4">
        <f t="shared" si="15"/>
        <v>0</v>
      </c>
      <c r="S22" s="4">
        <f t="shared" si="15"/>
        <v>0</v>
      </c>
      <c r="T22" s="4">
        <f t="shared" si="15"/>
        <v>0</v>
      </c>
      <c r="U22" s="4">
        <f t="shared" si="15"/>
        <v>0</v>
      </c>
    </row>
    <row r="23" spans="1:21" s="62" customFormat="1" ht="22.25" customHeight="1" x14ac:dyDescent="0.25">
      <c r="A23" s="161"/>
      <c r="B23" s="208" t="s">
        <v>106</v>
      </c>
      <c r="C23" s="162"/>
      <c r="D23" s="162"/>
      <c r="E23" s="162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</row>
    <row r="24" spans="1:21" s="62" customFormat="1" ht="22.25" customHeight="1" x14ac:dyDescent="0.25">
      <c r="A24" s="161"/>
      <c r="B24" s="209" t="s">
        <v>107</v>
      </c>
      <c r="C24" s="162"/>
      <c r="D24" s="162"/>
      <c r="E24" s="162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</row>
    <row r="25" spans="1:21" s="62" customFormat="1" ht="22.25" customHeight="1" x14ac:dyDescent="0.25">
      <c r="A25" s="161"/>
      <c r="B25" s="210" t="s">
        <v>108</v>
      </c>
      <c r="C25" s="162"/>
      <c r="D25" s="162"/>
      <c r="E25" s="162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</row>
    <row r="26" spans="1:21" s="62" customFormat="1" ht="22.25" customHeight="1" x14ac:dyDescent="0.25">
      <c r="A26" s="161"/>
      <c r="B26" s="211" t="s">
        <v>109</v>
      </c>
      <c r="C26" s="162"/>
      <c r="D26" s="162"/>
      <c r="E26" s="162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</row>
    <row r="27" spans="1:21" s="62" customFormat="1" ht="22.25" customHeight="1" x14ac:dyDescent="0.25">
      <c r="A27" s="161"/>
      <c r="B27" s="211" t="s">
        <v>110</v>
      </c>
      <c r="C27" s="162"/>
      <c r="D27" s="162"/>
      <c r="E27" s="162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</row>
    <row r="28" spans="1:21" s="62" customFormat="1" ht="22.25" customHeight="1" x14ac:dyDescent="0.25">
      <c r="A28" s="161"/>
      <c r="B28" s="208" t="s">
        <v>111</v>
      </c>
      <c r="C28" s="162"/>
      <c r="D28" s="162"/>
      <c r="E28" s="162"/>
      <c r="F28" s="12">
        <f t="shared" ref="F28:M28" si="16">+F24+F25+F26+F27</f>
        <v>0</v>
      </c>
      <c r="G28" s="5">
        <f t="shared" si="16"/>
        <v>0</v>
      </c>
      <c r="H28" s="5">
        <f t="shared" si="16"/>
        <v>0</v>
      </c>
      <c r="I28" s="5">
        <f t="shared" si="16"/>
        <v>0</v>
      </c>
      <c r="J28" s="5">
        <f t="shared" si="16"/>
        <v>0</v>
      </c>
      <c r="K28" s="5">
        <f t="shared" si="16"/>
        <v>0</v>
      </c>
      <c r="L28" s="5">
        <f t="shared" si="16"/>
        <v>0</v>
      </c>
      <c r="M28" s="5">
        <f t="shared" si="16"/>
        <v>0</v>
      </c>
      <c r="N28" s="5">
        <f t="shared" ref="N28:U28" si="17">+N24+N25+N26+N27</f>
        <v>0</v>
      </c>
      <c r="O28" s="5">
        <f t="shared" si="17"/>
        <v>0</v>
      </c>
      <c r="P28" s="5">
        <f t="shared" si="17"/>
        <v>0</v>
      </c>
      <c r="Q28" s="5">
        <f t="shared" si="17"/>
        <v>0</v>
      </c>
      <c r="R28" s="5">
        <f t="shared" si="17"/>
        <v>0</v>
      </c>
      <c r="S28" s="5">
        <f t="shared" si="17"/>
        <v>0</v>
      </c>
      <c r="T28" s="5">
        <f t="shared" si="17"/>
        <v>0</v>
      </c>
      <c r="U28" s="5">
        <f t="shared" si="17"/>
        <v>0</v>
      </c>
    </row>
    <row r="29" spans="1:21" s="62" customFormat="1" ht="22.25" customHeight="1" x14ac:dyDescent="0.25">
      <c r="A29" s="161"/>
      <c r="B29" s="212" t="s">
        <v>112</v>
      </c>
      <c r="C29" s="162"/>
      <c r="D29" s="162"/>
      <c r="E29" s="162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</row>
    <row r="30" spans="1:21" s="62" customFormat="1" ht="22.25" customHeight="1" x14ac:dyDescent="0.25">
      <c r="A30" s="161"/>
      <c r="B30" s="210" t="s">
        <v>113</v>
      </c>
      <c r="C30" s="162"/>
      <c r="D30" s="162"/>
      <c r="E30" s="162"/>
      <c r="F30" s="150">
        <f t="shared" ref="F30:U30" si="18">+SUM(F31:F34)</f>
        <v>0</v>
      </c>
      <c r="G30" s="147">
        <f t="shared" si="18"/>
        <v>0</v>
      </c>
      <c r="H30" s="239">
        <f t="shared" si="18"/>
        <v>0</v>
      </c>
      <c r="I30" s="239">
        <f t="shared" si="18"/>
        <v>0</v>
      </c>
      <c r="J30" s="239">
        <f t="shared" si="18"/>
        <v>0</v>
      </c>
      <c r="K30" s="239">
        <f t="shared" si="18"/>
        <v>0</v>
      </c>
      <c r="L30" s="239">
        <f t="shared" si="18"/>
        <v>0</v>
      </c>
      <c r="M30" s="239">
        <f t="shared" si="18"/>
        <v>0</v>
      </c>
      <c r="N30" s="239">
        <f t="shared" si="18"/>
        <v>0</v>
      </c>
      <c r="O30" s="239">
        <f t="shared" si="18"/>
        <v>0</v>
      </c>
      <c r="P30" s="239">
        <f t="shared" si="18"/>
        <v>0</v>
      </c>
      <c r="Q30" s="239">
        <f t="shared" si="18"/>
        <v>0</v>
      </c>
      <c r="R30" s="239">
        <f t="shared" si="18"/>
        <v>0</v>
      </c>
      <c r="S30" s="239">
        <f t="shared" si="18"/>
        <v>0</v>
      </c>
      <c r="T30" s="239">
        <f t="shared" si="18"/>
        <v>0</v>
      </c>
      <c r="U30" s="239">
        <f t="shared" si="18"/>
        <v>0</v>
      </c>
    </row>
    <row r="31" spans="1:21" s="62" customFormat="1" ht="22.25" customHeight="1" x14ac:dyDescent="0.25">
      <c r="A31" s="161"/>
      <c r="B31" s="213" t="s">
        <v>43</v>
      </c>
      <c r="C31" s="214"/>
      <c r="D31" s="214"/>
      <c r="E31" s="214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</row>
    <row r="32" spans="1:21" s="62" customFormat="1" ht="22.25" customHeight="1" x14ac:dyDescent="0.25">
      <c r="A32" s="161"/>
      <c r="B32" s="213" t="s">
        <v>44</v>
      </c>
      <c r="C32" s="214"/>
      <c r="D32" s="214"/>
      <c r="E32" s="214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</row>
    <row r="33" spans="1:21" s="62" customFormat="1" ht="22.25" customHeight="1" x14ac:dyDescent="0.25">
      <c r="A33" s="161"/>
      <c r="B33" s="213" t="s">
        <v>45</v>
      </c>
      <c r="C33" s="214"/>
      <c r="D33" s="214"/>
      <c r="E33" s="214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</row>
    <row r="34" spans="1:21" s="62" customFormat="1" ht="22.25" customHeight="1" x14ac:dyDescent="0.25">
      <c r="A34" s="161"/>
      <c r="B34" s="213" t="s">
        <v>46</v>
      </c>
      <c r="C34" s="214"/>
      <c r="D34" s="214"/>
      <c r="E34" s="214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</row>
    <row r="35" spans="1:21" s="62" customFormat="1" ht="22.25" customHeight="1" x14ac:dyDescent="0.25">
      <c r="A35" s="161"/>
      <c r="B35" s="215" t="s">
        <v>181</v>
      </c>
      <c r="C35" s="162"/>
      <c r="D35" s="162"/>
      <c r="E35" s="162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</row>
    <row r="36" spans="1:21" s="62" customFormat="1" ht="22.25" customHeight="1" x14ac:dyDescent="0.25">
      <c r="A36" s="161"/>
      <c r="B36" s="215" t="s">
        <v>182</v>
      </c>
      <c r="C36" s="162"/>
      <c r="D36" s="162"/>
      <c r="E36" s="162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</row>
    <row r="37" spans="1:21" s="62" customFormat="1" ht="22.25" customHeight="1" x14ac:dyDescent="0.25">
      <c r="A37" s="161"/>
      <c r="B37" s="216" t="s">
        <v>183</v>
      </c>
      <c r="C37" s="162"/>
      <c r="D37" s="162"/>
      <c r="E37" s="162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</row>
    <row r="38" spans="1:21" s="62" customFormat="1" ht="22.25" customHeight="1" x14ac:dyDescent="0.25">
      <c r="A38" s="161"/>
      <c r="B38" s="198" t="s">
        <v>184</v>
      </c>
      <c r="C38" s="162"/>
      <c r="D38" s="162"/>
      <c r="E38" s="162"/>
      <c r="F38" s="13">
        <f t="shared" ref="F38:M38" si="19">F36+F35+F30+F29+F37</f>
        <v>0</v>
      </c>
      <c r="G38" s="6">
        <f t="shared" si="19"/>
        <v>0</v>
      </c>
      <c r="H38" s="6">
        <f t="shared" si="19"/>
        <v>0</v>
      </c>
      <c r="I38" s="6">
        <f t="shared" si="19"/>
        <v>0</v>
      </c>
      <c r="J38" s="6">
        <f t="shared" si="19"/>
        <v>0</v>
      </c>
      <c r="K38" s="6">
        <f t="shared" si="19"/>
        <v>0</v>
      </c>
      <c r="L38" s="6">
        <f t="shared" si="19"/>
        <v>0</v>
      </c>
      <c r="M38" s="6">
        <f t="shared" si="19"/>
        <v>0</v>
      </c>
      <c r="N38" s="6">
        <f t="shared" ref="N38:U38" si="20">N36+N35+N30+N29+N37</f>
        <v>0</v>
      </c>
      <c r="O38" s="6">
        <f t="shared" si="20"/>
        <v>0</v>
      </c>
      <c r="P38" s="6">
        <f t="shared" si="20"/>
        <v>0</v>
      </c>
      <c r="Q38" s="6">
        <f t="shared" si="20"/>
        <v>0</v>
      </c>
      <c r="R38" s="6">
        <f t="shared" si="20"/>
        <v>0</v>
      </c>
      <c r="S38" s="6">
        <f t="shared" si="20"/>
        <v>0</v>
      </c>
      <c r="T38" s="6">
        <f t="shared" si="20"/>
        <v>0</v>
      </c>
      <c r="U38" s="6">
        <f t="shared" si="20"/>
        <v>0</v>
      </c>
    </row>
    <row r="39" spans="1:21" s="62" customFormat="1" ht="22.25" customHeight="1" x14ac:dyDescent="0.25">
      <c r="A39" s="161"/>
      <c r="B39" s="198" t="s">
        <v>185</v>
      </c>
      <c r="C39" s="200"/>
      <c r="D39" s="200"/>
      <c r="E39" s="200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</row>
    <row r="40" spans="1:21" s="62" customFormat="1" ht="22.25" customHeight="1" x14ac:dyDescent="0.25">
      <c r="A40" s="161"/>
      <c r="B40" s="198" t="s">
        <v>186</v>
      </c>
      <c r="C40" s="162"/>
      <c r="D40" s="162"/>
      <c r="E40" s="162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</row>
    <row r="41" spans="1:21" s="62" customFormat="1" ht="22.25" customHeight="1" x14ac:dyDescent="0.25">
      <c r="A41" s="161"/>
      <c r="B41" s="198" t="s">
        <v>173</v>
      </c>
      <c r="C41" s="199"/>
      <c r="D41" s="199"/>
      <c r="E41" s="199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</row>
    <row r="42" spans="1:21" s="62" customFormat="1" ht="22.25" customHeight="1" x14ac:dyDescent="0.25">
      <c r="A42" s="161"/>
      <c r="B42" s="198" t="s">
        <v>189</v>
      </c>
      <c r="C42" s="199"/>
      <c r="D42" s="199"/>
      <c r="E42" s="199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</row>
    <row r="43" spans="1:21" s="62" customFormat="1" ht="22.25" customHeight="1" x14ac:dyDescent="0.25">
      <c r="A43" s="161"/>
      <c r="B43" s="198" t="s">
        <v>187</v>
      </c>
      <c r="C43" s="162"/>
      <c r="D43" s="162"/>
      <c r="E43" s="162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</row>
    <row r="44" spans="1:21" s="62" customFormat="1" ht="22.25" customHeight="1" x14ac:dyDescent="0.25">
      <c r="A44" s="161"/>
      <c r="B44" s="198" t="s">
        <v>188</v>
      </c>
      <c r="C44" s="162"/>
      <c r="D44" s="162"/>
      <c r="E44" s="162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</row>
    <row r="45" spans="1:21" s="62" customFormat="1" ht="22.25" customHeight="1" x14ac:dyDescent="0.25">
      <c r="A45" s="161"/>
      <c r="B45" s="205" t="s">
        <v>191</v>
      </c>
      <c r="C45" s="162"/>
      <c r="D45" s="162"/>
      <c r="E45" s="162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5"/>
      <c r="Q45" s="175"/>
      <c r="R45" s="175"/>
      <c r="S45" s="175"/>
      <c r="T45" s="175"/>
      <c r="U45" s="175"/>
    </row>
    <row r="46" spans="1:21" s="62" customFormat="1" ht="22.25" customHeight="1" x14ac:dyDescent="0.25">
      <c r="A46" s="161"/>
      <c r="B46" s="217" t="s">
        <v>137</v>
      </c>
      <c r="C46" s="207"/>
      <c r="D46" s="207"/>
      <c r="E46" s="207"/>
      <c r="F46" s="11">
        <f t="shared" ref="F46:M46" si="21">F23+F28+F38+F39+F40+F41+F43+F42+F44</f>
        <v>0</v>
      </c>
      <c r="G46" s="4">
        <f t="shared" si="21"/>
        <v>0</v>
      </c>
      <c r="H46" s="4">
        <f t="shared" si="21"/>
        <v>0</v>
      </c>
      <c r="I46" s="4">
        <f t="shared" si="21"/>
        <v>0</v>
      </c>
      <c r="J46" s="4">
        <f t="shared" si="21"/>
        <v>0</v>
      </c>
      <c r="K46" s="4">
        <f t="shared" si="21"/>
        <v>0</v>
      </c>
      <c r="L46" s="4">
        <f t="shared" si="21"/>
        <v>0</v>
      </c>
      <c r="M46" s="4">
        <f t="shared" si="21"/>
        <v>0</v>
      </c>
      <c r="N46" s="4">
        <f t="shared" ref="N46:U46" si="22">N23+N28+N38+N39+N40+N41+N43+N42+N44</f>
        <v>0</v>
      </c>
      <c r="O46" s="4">
        <f t="shared" si="22"/>
        <v>0</v>
      </c>
      <c r="P46" s="4">
        <f t="shared" si="22"/>
        <v>0</v>
      </c>
      <c r="Q46" s="4">
        <f t="shared" si="22"/>
        <v>0</v>
      </c>
      <c r="R46" s="4">
        <f t="shared" si="22"/>
        <v>0</v>
      </c>
      <c r="S46" s="4">
        <f t="shared" si="22"/>
        <v>0</v>
      </c>
      <c r="T46" s="4">
        <f t="shared" si="22"/>
        <v>0</v>
      </c>
      <c r="U46" s="4">
        <f t="shared" si="22"/>
        <v>0</v>
      </c>
    </row>
    <row r="47" spans="1:21" s="62" customFormat="1" ht="22.25" customHeight="1" x14ac:dyDescent="0.25">
      <c r="A47" s="161"/>
      <c r="B47" s="218" t="s">
        <v>139</v>
      </c>
      <c r="C47" s="219"/>
      <c r="D47" s="219"/>
      <c r="E47" s="219"/>
      <c r="F47" s="11">
        <f t="shared" ref="F47:M47" si="23">+F22+F46</f>
        <v>0</v>
      </c>
      <c r="G47" s="4">
        <f t="shared" si="23"/>
        <v>0</v>
      </c>
      <c r="H47" s="4">
        <f t="shared" si="23"/>
        <v>0</v>
      </c>
      <c r="I47" s="4">
        <f t="shared" si="23"/>
        <v>0</v>
      </c>
      <c r="J47" s="4">
        <f t="shared" si="23"/>
        <v>0</v>
      </c>
      <c r="K47" s="4">
        <f t="shared" si="23"/>
        <v>0</v>
      </c>
      <c r="L47" s="4">
        <f t="shared" si="23"/>
        <v>0</v>
      </c>
      <c r="M47" s="4">
        <f t="shared" si="23"/>
        <v>0</v>
      </c>
      <c r="N47" s="4">
        <f t="shared" ref="N47:U47" si="24">+N22+N46</f>
        <v>0</v>
      </c>
      <c r="O47" s="4">
        <f t="shared" si="24"/>
        <v>0</v>
      </c>
      <c r="P47" s="4">
        <f t="shared" si="24"/>
        <v>0</v>
      </c>
      <c r="Q47" s="4">
        <f t="shared" si="24"/>
        <v>0</v>
      </c>
      <c r="R47" s="4">
        <f t="shared" si="24"/>
        <v>0</v>
      </c>
      <c r="S47" s="4">
        <f t="shared" si="24"/>
        <v>0</v>
      </c>
      <c r="T47" s="4">
        <f t="shared" si="24"/>
        <v>0</v>
      </c>
      <c r="U47" s="4">
        <f t="shared" si="24"/>
        <v>0</v>
      </c>
    </row>
    <row r="48" spans="1:21" s="92" customFormat="1" ht="21.5" customHeight="1" x14ac:dyDescent="0.35">
      <c r="A48" s="162"/>
      <c r="B48" s="220" t="s">
        <v>114</v>
      </c>
      <c r="C48" s="221"/>
      <c r="D48" s="221"/>
      <c r="E48" s="221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</row>
    <row r="49" spans="1:21" s="92" customFormat="1" ht="25.25" customHeight="1" x14ac:dyDescent="0.35">
      <c r="A49" s="162"/>
      <c r="B49" s="222" t="s">
        <v>208</v>
      </c>
      <c r="C49" s="223"/>
      <c r="D49" s="223"/>
      <c r="E49" s="223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</row>
    <row r="50" spans="1:21" s="92" customFormat="1" ht="25.25" customHeight="1" x14ac:dyDescent="0.35">
      <c r="A50" s="162"/>
      <c r="B50" s="224" t="s">
        <v>124</v>
      </c>
      <c r="C50" s="223"/>
      <c r="D50" s="223"/>
      <c r="E50" s="223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</row>
    <row r="51" spans="1:21" s="62" customFormat="1" ht="25.25" customHeight="1" x14ac:dyDescent="0.25">
      <c r="A51" s="161"/>
      <c r="B51" s="225" t="s">
        <v>163</v>
      </c>
      <c r="C51" s="226"/>
      <c r="D51" s="226"/>
      <c r="E51" s="226"/>
      <c r="F51" s="240">
        <f>+F49+F50</f>
        <v>0</v>
      </c>
      <c r="G51" s="241">
        <f t="shared" ref="G51:M51" si="25">+G49+G50</f>
        <v>0</v>
      </c>
      <c r="H51" s="241">
        <f t="shared" si="25"/>
        <v>0</v>
      </c>
      <c r="I51" s="241">
        <f t="shared" si="25"/>
        <v>0</v>
      </c>
      <c r="J51" s="241">
        <f t="shared" si="25"/>
        <v>0</v>
      </c>
      <c r="K51" s="241">
        <f t="shared" si="25"/>
        <v>0</v>
      </c>
      <c r="L51" s="241">
        <f t="shared" si="25"/>
        <v>0</v>
      </c>
      <c r="M51" s="241">
        <f t="shared" si="25"/>
        <v>0</v>
      </c>
      <c r="N51" s="241">
        <f t="shared" ref="N51:U51" si="26">+N49+N50</f>
        <v>0</v>
      </c>
      <c r="O51" s="241">
        <f t="shared" si="26"/>
        <v>0</v>
      </c>
      <c r="P51" s="241">
        <f t="shared" si="26"/>
        <v>0</v>
      </c>
      <c r="Q51" s="241">
        <f t="shared" si="26"/>
        <v>0</v>
      </c>
      <c r="R51" s="241">
        <f t="shared" si="26"/>
        <v>0</v>
      </c>
      <c r="S51" s="241">
        <f t="shared" si="26"/>
        <v>0</v>
      </c>
      <c r="T51" s="241">
        <f t="shared" si="26"/>
        <v>0</v>
      </c>
      <c r="U51" s="241">
        <f t="shared" si="26"/>
        <v>0</v>
      </c>
    </row>
    <row r="52" spans="1:21" s="62" customFormat="1" ht="24" customHeight="1" x14ac:dyDescent="0.25">
      <c r="A52" s="161"/>
      <c r="B52" s="222" t="s">
        <v>296</v>
      </c>
      <c r="C52" s="226"/>
      <c r="D52" s="226"/>
      <c r="E52" s="226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</row>
    <row r="53" spans="1:21" s="62" customFormat="1" ht="24" customHeight="1" x14ac:dyDescent="0.25">
      <c r="A53" s="161"/>
      <c r="B53" s="224" t="s">
        <v>289</v>
      </c>
      <c r="C53" s="226"/>
      <c r="D53" s="226"/>
      <c r="E53" s="226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</row>
    <row r="54" spans="1:21" s="62" customFormat="1" ht="25.25" customHeight="1" x14ac:dyDescent="0.25">
      <c r="A54" s="161"/>
      <c r="B54" s="225" t="s">
        <v>209</v>
      </c>
      <c r="C54" s="226"/>
      <c r="D54" s="226"/>
      <c r="E54" s="226"/>
      <c r="F54" s="240">
        <f>+F52+F53</f>
        <v>0</v>
      </c>
      <c r="G54" s="241">
        <f t="shared" ref="G54:M54" si="27">+G52+G53</f>
        <v>0</v>
      </c>
      <c r="H54" s="241">
        <f t="shared" si="27"/>
        <v>0</v>
      </c>
      <c r="I54" s="241">
        <f t="shared" si="27"/>
        <v>0</v>
      </c>
      <c r="J54" s="241">
        <f t="shared" si="27"/>
        <v>0</v>
      </c>
      <c r="K54" s="241">
        <f t="shared" si="27"/>
        <v>0</v>
      </c>
      <c r="L54" s="241">
        <f t="shared" si="27"/>
        <v>0</v>
      </c>
      <c r="M54" s="241">
        <f t="shared" si="27"/>
        <v>0</v>
      </c>
      <c r="N54" s="241">
        <f t="shared" ref="N54:U54" si="28">+N52+N53</f>
        <v>0</v>
      </c>
      <c r="O54" s="241">
        <f t="shared" si="28"/>
        <v>0</v>
      </c>
      <c r="P54" s="241">
        <f t="shared" si="28"/>
        <v>0</v>
      </c>
      <c r="Q54" s="241">
        <f t="shared" si="28"/>
        <v>0</v>
      </c>
      <c r="R54" s="241">
        <f t="shared" si="28"/>
        <v>0</v>
      </c>
      <c r="S54" s="241">
        <f t="shared" si="28"/>
        <v>0</v>
      </c>
      <c r="T54" s="241">
        <f t="shared" si="28"/>
        <v>0</v>
      </c>
      <c r="U54" s="241">
        <f t="shared" si="28"/>
        <v>0</v>
      </c>
    </row>
    <row r="55" spans="1:21" s="62" customFormat="1" ht="25.25" customHeight="1" x14ac:dyDescent="0.25">
      <c r="A55" s="161"/>
      <c r="B55" s="225" t="s">
        <v>115</v>
      </c>
      <c r="C55" s="226"/>
      <c r="D55" s="226"/>
      <c r="E55" s="226"/>
      <c r="F55" s="149"/>
      <c r="G55" s="149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</row>
    <row r="56" spans="1:21" s="62" customFormat="1" ht="25.25" customHeight="1" x14ac:dyDescent="0.25">
      <c r="A56" s="161"/>
      <c r="B56" s="206" t="s">
        <v>210</v>
      </c>
      <c r="C56" s="207"/>
      <c r="D56" s="207"/>
      <c r="E56" s="207"/>
      <c r="F56" s="151">
        <f>+F48-F51+F54+F55</f>
        <v>0</v>
      </c>
      <c r="G56" s="7">
        <f t="shared" ref="G56:M56" si="29">+G48-G51+G54+G55</f>
        <v>0</v>
      </c>
      <c r="H56" s="7">
        <f t="shared" si="29"/>
        <v>0</v>
      </c>
      <c r="I56" s="7">
        <f t="shared" si="29"/>
        <v>0</v>
      </c>
      <c r="J56" s="7">
        <f t="shared" si="29"/>
        <v>0</v>
      </c>
      <c r="K56" s="7">
        <f t="shared" si="29"/>
        <v>0</v>
      </c>
      <c r="L56" s="7">
        <f t="shared" si="29"/>
        <v>0</v>
      </c>
      <c r="M56" s="7">
        <f t="shared" si="29"/>
        <v>0</v>
      </c>
      <c r="N56" s="7">
        <f t="shared" ref="N56:U56" si="30">+N48-N51+N54+N55</f>
        <v>0</v>
      </c>
      <c r="O56" s="7">
        <f t="shared" si="30"/>
        <v>0</v>
      </c>
      <c r="P56" s="7">
        <f t="shared" si="30"/>
        <v>0</v>
      </c>
      <c r="Q56" s="7">
        <f t="shared" si="30"/>
        <v>0</v>
      </c>
      <c r="R56" s="7">
        <f t="shared" si="30"/>
        <v>0</v>
      </c>
      <c r="S56" s="7">
        <f t="shared" si="30"/>
        <v>0</v>
      </c>
      <c r="T56" s="7">
        <f t="shared" si="30"/>
        <v>0</v>
      </c>
      <c r="U56" s="7">
        <f t="shared" si="30"/>
        <v>0</v>
      </c>
    </row>
    <row r="57" spans="1:21" s="62" customFormat="1" ht="22.25" customHeight="1" x14ac:dyDescent="0.25">
      <c r="A57" s="161"/>
      <c r="B57" s="218" t="s">
        <v>211</v>
      </c>
      <c r="C57" s="219"/>
      <c r="D57" s="219"/>
      <c r="E57" s="219"/>
      <c r="F57" s="14">
        <f t="shared" ref="F57:M57" si="31">(1+F56)</f>
        <v>1</v>
      </c>
      <c r="G57" s="14">
        <f t="shared" si="31"/>
        <v>1</v>
      </c>
      <c r="H57" s="8">
        <f t="shared" si="31"/>
        <v>1</v>
      </c>
      <c r="I57" s="8">
        <f t="shared" si="31"/>
        <v>1</v>
      </c>
      <c r="J57" s="8">
        <f t="shared" si="31"/>
        <v>1</v>
      </c>
      <c r="K57" s="8">
        <f t="shared" si="31"/>
        <v>1</v>
      </c>
      <c r="L57" s="8">
        <f t="shared" si="31"/>
        <v>1</v>
      </c>
      <c r="M57" s="8">
        <f t="shared" si="31"/>
        <v>1</v>
      </c>
      <c r="N57" s="8">
        <f t="shared" ref="N57:U57" si="32">(1+N56)</f>
        <v>1</v>
      </c>
      <c r="O57" s="8">
        <f t="shared" si="32"/>
        <v>1</v>
      </c>
      <c r="P57" s="8">
        <f t="shared" si="32"/>
        <v>1</v>
      </c>
      <c r="Q57" s="8">
        <f t="shared" si="32"/>
        <v>1</v>
      </c>
      <c r="R57" s="8">
        <f t="shared" si="32"/>
        <v>1</v>
      </c>
      <c r="S57" s="8">
        <f t="shared" si="32"/>
        <v>1</v>
      </c>
      <c r="T57" s="8">
        <f t="shared" si="32"/>
        <v>1</v>
      </c>
      <c r="U57" s="8">
        <f t="shared" si="32"/>
        <v>1</v>
      </c>
    </row>
    <row r="58" spans="1:21" s="92" customFormat="1" ht="22.25" customHeight="1" x14ac:dyDescent="0.35">
      <c r="A58" s="162"/>
      <c r="B58" s="227" t="s">
        <v>116</v>
      </c>
      <c r="C58" s="228"/>
      <c r="D58" s="228"/>
      <c r="E58" s="228"/>
      <c r="F58" s="42">
        <f t="shared" ref="F58:M58" si="33">F47</f>
        <v>0</v>
      </c>
      <c r="G58" s="42">
        <f t="shared" si="33"/>
        <v>0</v>
      </c>
      <c r="H58" s="16">
        <f t="shared" si="33"/>
        <v>0</v>
      </c>
      <c r="I58" s="16">
        <f t="shared" si="33"/>
        <v>0</v>
      </c>
      <c r="J58" s="16">
        <f t="shared" si="33"/>
        <v>0</v>
      </c>
      <c r="K58" s="16">
        <f t="shared" si="33"/>
        <v>0</v>
      </c>
      <c r="L58" s="16">
        <f t="shared" si="33"/>
        <v>0</v>
      </c>
      <c r="M58" s="16">
        <f t="shared" si="33"/>
        <v>0</v>
      </c>
      <c r="N58" s="16">
        <f t="shared" ref="N58:U58" si="34">N47</f>
        <v>0</v>
      </c>
      <c r="O58" s="16">
        <f t="shared" si="34"/>
        <v>0</v>
      </c>
      <c r="P58" s="16">
        <f t="shared" si="34"/>
        <v>0</v>
      </c>
      <c r="Q58" s="16">
        <f t="shared" si="34"/>
        <v>0</v>
      </c>
      <c r="R58" s="16">
        <f t="shared" si="34"/>
        <v>0</v>
      </c>
      <c r="S58" s="16">
        <f t="shared" si="34"/>
        <v>0</v>
      </c>
      <c r="T58" s="16">
        <f t="shared" si="34"/>
        <v>0</v>
      </c>
      <c r="U58" s="16">
        <f t="shared" si="34"/>
        <v>0</v>
      </c>
    </row>
    <row r="59" spans="1:21" s="62" customFormat="1" ht="22.25" customHeight="1" x14ac:dyDescent="0.25">
      <c r="A59" s="161"/>
      <c r="B59" s="229" t="s">
        <v>117</v>
      </c>
      <c r="C59" s="162"/>
      <c r="D59" s="162"/>
      <c r="E59" s="162"/>
      <c r="F59" s="176"/>
      <c r="G59" s="176"/>
      <c r="H59" s="177"/>
      <c r="I59" s="177"/>
      <c r="J59" s="177"/>
      <c r="K59" s="177"/>
      <c r="L59" s="177"/>
      <c r="M59" s="177"/>
      <c r="N59" s="177"/>
      <c r="O59" s="177"/>
      <c r="P59" s="177"/>
      <c r="Q59" s="177"/>
      <c r="R59" s="177"/>
      <c r="S59" s="177"/>
      <c r="T59" s="177"/>
      <c r="U59" s="177"/>
    </row>
    <row r="60" spans="1:21" s="62" customFormat="1" ht="22.25" customHeight="1" x14ac:dyDescent="0.25">
      <c r="A60" s="161"/>
      <c r="B60" s="229" t="s">
        <v>118</v>
      </c>
      <c r="C60" s="162"/>
      <c r="D60" s="162"/>
      <c r="E60" s="162"/>
      <c r="F60" s="176"/>
      <c r="G60" s="176"/>
      <c r="H60" s="177"/>
      <c r="I60" s="177"/>
      <c r="J60" s="177"/>
      <c r="K60" s="177"/>
      <c r="L60" s="177"/>
      <c r="M60" s="177"/>
      <c r="N60" s="177"/>
      <c r="O60" s="177"/>
      <c r="P60" s="177"/>
      <c r="Q60" s="177"/>
      <c r="R60" s="177"/>
      <c r="S60" s="177"/>
      <c r="T60" s="177"/>
      <c r="U60" s="177"/>
    </row>
    <row r="61" spans="1:21" s="62" customFormat="1" ht="22.25" customHeight="1" x14ac:dyDescent="0.25">
      <c r="A61" s="161"/>
      <c r="B61" s="227" t="s">
        <v>212</v>
      </c>
      <c r="C61" s="228"/>
      <c r="D61" s="228"/>
      <c r="E61" s="228"/>
      <c r="F61" s="152">
        <f t="shared" ref="F61:I61" si="35">+F59+F60</f>
        <v>0</v>
      </c>
      <c r="G61" s="9">
        <f t="shared" si="35"/>
        <v>0</v>
      </c>
      <c r="H61" s="9">
        <f t="shared" si="35"/>
        <v>0</v>
      </c>
      <c r="I61" s="9">
        <f t="shared" si="35"/>
        <v>0</v>
      </c>
      <c r="J61" s="9">
        <f t="shared" ref="J61:M61" si="36">+J59+J60</f>
        <v>0</v>
      </c>
      <c r="K61" s="9">
        <f t="shared" si="36"/>
        <v>0</v>
      </c>
      <c r="L61" s="9">
        <f t="shared" si="36"/>
        <v>0</v>
      </c>
      <c r="M61" s="9">
        <f t="shared" si="36"/>
        <v>0</v>
      </c>
      <c r="N61" s="9">
        <f t="shared" ref="N61:U61" si="37">+N59+N60</f>
        <v>0</v>
      </c>
      <c r="O61" s="9">
        <f t="shared" si="37"/>
        <v>0</v>
      </c>
      <c r="P61" s="9">
        <f t="shared" si="37"/>
        <v>0</v>
      </c>
      <c r="Q61" s="9">
        <f t="shared" si="37"/>
        <v>0</v>
      </c>
      <c r="R61" s="9">
        <f t="shared" si="37"/>
        <v>0</v>
      </c>
      <c r="S61" s="9">
        <f t="shared" si="37"/>
        <v>0</v>
      </c>
      <c r="T61" s="9">
        <f t="shared" si="37"/>
        <v>0</v>
      </c>
      <c r="U61" s="9">
        <f t="shared" si="37"/>
        <v>0</v>
      </c>
    </row>
    <row r="62" spans="1:21" s="62" customFormat="1" ht="22.25" customHeight="1" x14ac:dyDescent="0.25">
      <c r="A62" s="161"/>
      <c r="B62" s="217" t="s">
        <v>119</v>
      </c>
      <c r="C62" s="207"/>
      <c r="D62" s="207"/>
      <c r="E62" s="207"/>
      <c r="F62" s="43">
        <f>+IFERROR(F58/F61,0)</f>
        <v>0</v>
      </c>
      <c r="G62" s="15">
        <f>+IFERROR(G58/G61,0)</f>
        <v>0</v>
      </c>
      <c r="H62" s="15">
        <f t="shared" ref="H62:M62" si="38">+IFERROR(H58/H61,0)</f>
        <v>0</v>
      </c>
      <c r="I62" s="15">
        <f t="shared" si="38"/>
        <v>0</v>
      </c>
      <c r="J62" s="15">
        <f t="shared" si="38"/>
        <v>0</v>
      </c>
      <c r="K62" s="15">
        <f t="shared" si="38"/>
        <v>0</v>
      </c>
      <c r="L62" s="15">
        <f t="shared" si="38"/>
        <v>0</v>
      </c>
      <c r="M62" s="15">
        <f t="shared" si="38"/>
        <v>0</v>
      </c>
      <c r="N62" s="15">
        <f t="shared" ref="N62:U62" si="39">+IFERROR(N58/N61,0)</f>
        <v>0</v>
      </c>
      <c r="O62" s="15">
        <f t="shared" si="39"/>
        <v>0</v>
      </c>
      <c r="P62" s="15">
        <f t="shared" si="39"/>
        <v>0</v>
      </c>
      <c r="Q62" s="15">
        <f t="shared" si="39"/>
        <v>0</v>
      </c>
      <c r="R62" s="15">
        <f t="shared" si="39"/>
        <v>0</v>
      </c>
      <c r="S62" s="15">
        <f t="shared" si="39"/>
        <v>0</v>
      </c>
      <c r="T62" s="15">
        <f t="shared" si="39"/>
        <v>0</v>
      </c>
      <c r="U62" s="15">
        <f t="shared" si="39"/>
        <v>0</v>
      </c>
    </row>
    <row r="63" spans="1:21" s="62" customFormat="1" ht="22.25" customHeight="1" x14ac:dyDescent="0.25">
      <c r="A63" s="161"/>
      <c r="B63" s="230" t="s">
        <v>120</v>
      </c>
      <c r="C63" s="207"/>
      <c r="D63" s="207"/>
      <c r="E63" s="207"/>
      <c r="F63" s="11">
        <f t="shared" ref="F63:I63" si="40">IF(F58&lt;=F61*F57,F58,F61*F57)</f>
        <v>0</v>
      </c>
      <c r="G63" s="4">
        <f t="shared" si="40"/>
        <v>0</v>
      </c>
      <c r="H63" s="4">
        <f t="shared" si="40"/>
        <v>0</v>
      </c>
      <c r="I63" s="4">
        <f t="shared" si="40"/>
        <v>0</v>
      </c>
      <c r="J63" s="4">
        <f t="shared" ref="J63:M63" si="41">IF(J58&lt;=J61*J57,J58,J61*J57)</f>
        <v>0</v>
      </c>
      <c r="K63" s="4">
        <f t="shared" si="41"/>
        <v>0</v>
      </c>
      <c r="L63" s="4">
        <f t="shared" si="41"/>
        <v>0</v>
      </c>
      <c r="M63" s="4">
        <f t="shared" si="41"/>
        <v>0</v>
      </c>
      <c r="N63" s="4">
        <f t="shared" ref="N63:U63" si="42">IF(N58&lt;=N61*N57,N58,N61*N57)</f>
        <v>0</v>
      </c>
      <c r="O63" s="4">
        <f t="shared" si="42"/>
        <v>0</v>
      </c>
      <c r="P63" s="4">
        <f t="shared" si="42"/>
        <v>0</v>
      </c>
      <c r="Q63" s="4">
        <f t="shared" si="42"/>
        <v>0</v>
      </c>
      <c r="R63" s="4">
        <f t="shared" si="42"/>
        <v>0</v>
      </c>
      <c r="S63" s="4">
        <f t="shared" si="42"/>
        <v>0</v>
      </c>
      <c r="T63" s="4">
        <f t="shared" si="42"/>
        <v>0</v>
      </c>
      <c r="U63" s="4">
        <f t="shared" si="42"/>
        <v>0</v>
      </c>
    </row>
    <row r="64" spans="1:21" s="62" customFormat="1" ht="22.25" customHeight="1" x14ac:dyDescent="0.25">
      <c r="A64" s="161"/>
      <c r="B64" s="217" t="s">
        <v>121</v>
      </c>
      <c r="C64" s="207"/>
      <c r="D64" s="207"/>
      <c r="E64" s="207"/>
      <c r="F64" s="153">
        <f t="shared" ref="F64:I64" si="43">IF(F62&lt;=F57,0,F58-F63)</f>
        <v>0</v>
      </c>
      <c r="G64" s="44">
        <f t="shared" si="43"/>
        <v>0</v>
      </c>
      <c r="H64" s="44">
        <f t="shared" si="43"/>
        <v>0</v>
      </c>
      <c r="I64" s="44">
        <f t="shared" si="43"/>
        <v>0</v>
      </c>
      <c r="J64" s="44">
        <f t="shared" ref="J64:M64" si="44">IF(J62&lt;=J57,0,J58-J63)</f>
        <v>0</v>
      </c>
      <c r="K64" s="44">
        <f t="shared" si="44"/>
        <v>0</v>
      </c>
      <c r="L64" s="44">
        <f t="shared" si="44"/>
        <v>0</v>
      </c>
      <c r="M64" s="44">
        <f t="shared" si="44"/>
        <v>0</v>
      </c>
      <c r="N64" s="44">
        <f t="shared" ref="N64:U64" si="45">IF(N62&lt;=N57,0,N58-N63)</f>
        <v>0</v>
      </c>
      <c r="O64" s="44">
        <f t="shared" si="45"/>
        <v>0</v>
      </c>
      <c r="P64" s="44">
        <f t="shared" si="45"/>
        <v>0</v>
      </c>
      <c r="Q64" s="44">
        <f t="shared" si="45"/>
        <v>0</v>
      </c>
      <c r="R64" s="44">
        <f t="shared" si="45"/>
        <v>0</v>
      </c>
      <c r="S64" s="44">
        <f t="shared" si="45"/>
        <v>0</v>
      </c>
      <c r="T64" s="44">
        <f t="shared" si="45"/>
        <v>0</v>
      </c>
      <c r="U64" s="44">
        <f t="shared" si="45"/>
        <v>0</v>
      </c>
    </row>
    <row r="65" spans="1:21" s="62" customFormat="1" ht="22.25" customHeight="1" x14ac:dyDescent="0.25">
      <c r="A65" s="161"/>
      <c r="B65" s="227" t="s">
        <v>192</v>
      </c>
      <c r="C65" s="228"/>
      <c r="D65" s="228"/>
      <c r="E65" s="228"/>
      <c r="F65" s="154" t="str">
        <f>+IF(F58&gt;F63,"SI","NO")</f>
        <v>NO</v>
      </c>
      <c r="G65" s="45" t="str">
        <f t="shared" ref="G65:M65" si="46">+IF(G58&gt;G63,"SI","NO")</f>
        <v>NO</v>
      </c>
      <c r="H65" s="45" t="str">
        <f t="shared" si="46"/>
        <v>NO</v>
      </c>
      <c r="I65" s="45" t="str">
        <f t="shared" si="46"/>
        <v>NO</v>
      </c>
      <c r="J65" s="45" t="str">
        <f t="shared" si="46"/>
        <v>NO</v>
      </c>
      <c r="K65" s="45" t="str">
        <f t="shared" si="46"/>
        <v>NO</v>
      </c>
      <c r="L65" s="45" t="str">
        <f t="shared" si="46"/>
        <v>NO</v>
      </c>
      <c r="M65" s="45" t="str">
        <f t="shared" si="46"/>
        <v>NO</v>
      </c>
      <c r="N65" s="45" t="str">
        <f t="shared" ref="N65:U65" si="47">+IF(N58&gt;N63,"SI","NO")</f>
        <v>NO</v>
      </c>
      <c r="O65" s="45" t="str">
        <f t="shared" si="47"/>
        <v>NO</v>
      </c>
      <c r="P65" s="45" t="str">
        <f t="shared" si="47"/>
        <v>NO</v>
      </c>
      <c r="Q65" s="45" t="str">
        <f t="shared" si="47"/>
        <v>NO</v>
      </c>
      <c r="R65" s="45" t="str">
        <f t="shared" si="47"/>
        <v>NO</v>
      </c>
      <c r="S65" s="45" t="str">
        <f t="shared" si="47"/>
        <v>NO</v>
      </c>
      <c r="T65" s="45" t="str">
        <f t="shared" si="47"/>
        <v>NO</v>
      </c>
      <c r="U65" s="45" t="str">
        <f t="shared" si="47"/>
        <v>NO</v>
      </c>
    </row>
    <row r="66" spans="1:21" s="62" customFormat="1" ht="22.25" customHeight="1" x14ac:dyDescent="0.25">
      <c r="A66" s="161"/>
      <c r="B66" s="231" t="s">
        <v>193</v>
      </c>
      <c r="C66" s="207"/>
      <c r="D66" s="207"/>
      <c r="E66" s="207"/>
      <c r="F66" s="155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</row>
    <row r="67" spans="1:21" s="62" customFormat="1" ht="22.25" customHeight="1" x14ac:dyDescent="0.25">
      <c r="A67" s="161"/>
      <c r="B67" s="231" t="s">
        <v>194</v>
      </c>
      <c r="C67" s="207"/>
      <c r="D67" s="207"/>
      <c r="E67" s="207"/>
      <c r="F67" s="155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</row>
    <row r="68" spans="1:21" s="62" customFormat="1" ht="22.25" customHeight="1" x14ac:dyDescent="0.25">
      <c r="A68" s="161"/>
      <c r="B68" s="232" t="s">
        <v>293</v>
      </c>
      <c r="C68" s="228"/>
      <c r="D68" s="228"/>
      <c r="E68" s="228"/>
      <c r="F68" s="156">
        <f t="shared" ref="F68:M68" si="48">+F22-F66</f>
        <v>0</v>
      </c>
      <c r="G68" s="46">
        <f t="shared" si="48"/>
        <v>0</v>
      </c>
      <c r="H68" s="46">
        <f t="shared" si="48"/>
        <v>0</v>
      </c>
      <c r="I68" s="46">
        <f t="shared" si="48"/>
        <v>0</v>
      </c>
      <c r="J68" s="46">
        <f t="shared" si="48"/>
        <v>0</v>
      </c>
      <c r="K68" s="46">
        <f t="shared" si="48"/>
        <v>0</v>
      </c>
      <c r="L68" s="46">
        <f t="shared" si="48"/>
        <v>0</v>
      </c>
      <c r="M68" s="46">
        <f t="shared" si="48"/>
        <v>0</v>
      </c>
      <c r="N68" s="46">
        <f t="shared" ref="N68:U68" si="49">+N22-N66</f>
        <v>0</v>
      </c>
      <c r="O68" s="46">
        <f t="shared" si="49"/>
        <v>0</v>
      </c>
      <c r="P68" s="46">
        <f t="shared" si="49"/>
        <v>0</v>
      </c>
      <c r="Q68" s="46">
        <f t="shared" si="49"/>
        <v>0</v>
      </c>
      <c r="R68" s="46">
        <f t="shared" si="49"/>
        <v>0</v>
      </c>
      <c r="S68" s="46">
        <f t="shared" si="49"/>
        <v>0</v>
      </c>
      <c r="T68" s="46">
        <f t="shared" si="49"/>
        <v>0</v>
      </c>
      <c r="U68" s="46">
        <f t="shared" si="49"/>
        <v>0</v>
      </c>
    </row>
    <row r="69" spans="1:21" s="62" customFormat="1" ht="22.25" customHeight="1" x14ac:dyDescent="0.25">
      <c r="A69" s="161"/>
      <c r="B69" s="232" t="s">
        <v>294</v>
      </c>
      <c r="C69" s="228"/>
      <c r="D69" s="228"/>
      <c r="E69" s="228"/>
      <c r="F69" s="156">
        <f t="shared" ref="F69:M69" si="50">+F46-F67</f>
        <v>0</v>
      </c>
      <c r="G69" s="46">
        <f t="shared" si="50"/>
        <v>0</v>
      </c>
      <c r="H69" s="46">
        <f t="shared" si="50"/>
        <v>0</v>
      </c>
      <c r="I69" s="46">
        <f t="shared" si="50"/>
        <v>0</v>
      </c>
      <c r="J69" s="46">
        <f t="shared" si="50"/>
        <v>0</v>
      </c>
      <c r="K69" s="46">
        <f t="shared" si="50"/>
        <v>0</v>
      </c>
      <c r="L69" s="46">
        <f t="shared" si="50"/>
        <v>0</v>
      </c>
      <c r="M69" s="46">
        <f t="shared" si="50"/>
        <v>0</v>
      </c>
      <c r="N69" s="46">
        <f t="shared" ref="N69:U69" si="51">+N46-N67</f>
        <v>0</v>
      </c>
      <c r="O69" s="46">
        <f t="shared" si="51"/>
        <v>0</v>
      </c>
      <c r="P69" s="46">
        <f t="shared" si="51"/>
        <v>0</v>
      </c>
      <c r="Q69" s="46">
        <f t="shared" si="51"/>
        <v>0</v>
      </c>
      <c r="R69" s="46">
        <f t="shared" si="51"/>
        <v>0</v>
      </c>
      <c r="S69" s="46">
        <f t="shared" si="51"/>
        <v>0</v>
      </c>
      <c r="T69" s="46">
        <f t="shared" si="51"/>
        <v>0</v>
      </c>
      <c r="U69" s="46">
        <f t="shared" si="51"/>
        <v>0</v>
      </c>
    </row>
    <row r="70" spans="1:21" s="178" customFormat="1" ht="22.25" customHeight="1" x14ac:dyDescent="0.35">
      <c r="A70" s="233"/>
      <c r="B70" s="234" t="s">
        <v>295</v>
      </c>
      <c r="C70" s="235"/>
      <c r="D70" s="235"/>
      <c r="E70" s="235"/>
      <c r="F70" s="157">
        <f t="shared" ref="F70:M70" si="52">SUM(F68:F69)</f>
        <v>0</v>
      </c>
      <c r="G70" s="10">
        <f t="shared" si="52"/>
        <v>0</v>
      </c>
      <c r="H70" s="10">
        <f t="shared" si="52"/>
        <v>0</v>
      </c>
      <c r="I70" s="10">
        <f t="shared" si="52"/>
        <v>0</v>
      </c>
      <c r="J70" s="10">
        <f t="shared" si="52"/>
        <v>0</v>
      </c>
      <c r="K70" s="10">
        <f t="shared" si="52"/>
        <v>0</v>
      </c>
      <c r="L70" s="10">
        <f t="shared" si="52"/>
        <v>0</v>
      </c>
      <c r="M70" s="10">
        <f t="shared" si="52"/>
        <v>0</v>
      </c>
      <c r="N70" s="10">
        <f t="shared" ref="N70:U70" si="53">SUM(N68:N69)</f>
        <v>0</v>
      </c>
      <c r="O70" s="10">
        <f t="shared" si="53"/>
        <v>0</v>
      </c>
      <c r="P70" s="10">
        <f t="shared" si="53"/>
        <v>0</v>
      </c>
      <c r="Q70" s="10">
        <f t="shared" si="53"/>
        <v>0</v>
      </c>
      <c r="R70" s="10">
        <f t="shared" si="53"/>
        <v>0</v>
      </c>
      <c r="S70" s="10">
        <f t="shared" si="53"/>
        <v>0</v>
      </c>
      <c r="T70" s="10">
        <f t="shared" si="53"/>
        <v>0</v>
      </c>
      <c r="U70" s="10">
        <f t="shared" si="53"/>
        <v>0</v>
      </c>
    </row>
    <row r="71" spans="1:21" x14ac:dyDescent="0.35">
      <c r="B71" s="184"/>
      <c r="F71" s="170"/>
      <c r="G71" s="170"/>
      <c r="H71" s="170"/>
      <c r="I71" s="170"/>
      <c r="J71" s="170"/>
      <c r="K71" s="170"/>
      <c r="L71" s="170"/>
      <c r="M71" s="170"/>
      <c r="N71" s="170"/>
    </row>
    <row r="72" spans="1:21" s="62" customFormat="1" ht="22.25" customHeight="1" x14ac:dyDescent="0.25">
      <c r="A72" s="161"/>
      <c r="B72" s="236" t="s">
        <v>47</v>
      </c>
      <c r="C72" s="237"/>
      <c r="D72" s="237"/>
      <c r="E72" s="237"/>
      <c r="F72" s="155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</row>
    <row r="73" spans="1:21" x14ac:dyDescent="0.35">
      <c r="B73" s="184"/>
      <c r="F73" s="170"/>
      <c r="G73" s="170"/>
      <c r="H73" s="170"/>
      <c r="I73" s="170"/>
      <c r="J73" s="170"/>
      <c r="K73" s="170"/>
      <c r="L73" s="170"/>
      <c r="M73" s="170"/>
    </row>
    <row r="74" spans="1:21" x14ac:dyDescent="0.35">
      <c r="B74" s="184"/>
      <c r="F74" s="170"/>
      <c r="G74" s="170"/>
      <c r="H74" s="170"/>
      <c r="I74" s="170"/>
      <c r="J74" s="170"/>
      <c r="K74" s="170"/>
      <c r="L74" s="170"/>
      <c r="M74" s="170"/>
    </row>
    <row r="75" spans="1:21" x14ac:dyDescent="0.35">
      <c r="B75" s="184"/>
      <c r="F75" s="170"/>
      <c r="G75" s="170"/>
      <c r="H75" s="170"/>
      <c r="I75" s="170"/>
      <c r="J75" s="170"/>
      <c r="K75" s="170"/>
      <c r="L75" s="170"/>
      <c r="M75" s="170"/>
    </row>
    <row r="76" spans="1:21" x14ac:dyDescent="0.35">
      <c r="B76" s="184"/>
      <c r="F76" s="170"/>
      <c r="G76" s="170"/>
      <c r="H76" s="170"/>
      <c r="I76" s="170"/>
      <c r="J76" s="170"/>
      <c r="K76" s="170"/>
      <c r="L76" s="170"/>
      <c r="M76" s="170"/>
    </row>
    <row r="77" spans="1:21" x14ac:dyDescent="0.35">
      <c r="B77" s="184"/>
      <c r="F77" s="170"/>
      <c r="G77" s="170"/>
      <c r="H77" s="170"/>
      <c r="I77" s="170"/>
      <c r="J77" s="170"/>
      <c r="K77" s="170"/>
      <c r="L77" s="170"/>
      <c r="M77" s="170"/>
    </row>
    <row r="78" spans="1:21" x14ac:dyDescent="0.35">
      <c r="B78" s="184"/>
      <c r="F78" s="170"/>
      <c r="G78" s="170"/>
      <c r="H78" s="170"/>
      <c r="I78" s="170"/>
      <c r="J78" s="170"/>
      <c r="K78" s="170"/>
      <c r="L78" s="170"/>
      <c r="M78" s="170"/>
    </row>
    <row r="79" spans="1:21" x14ac:dyDescent="0.35">
      <c r="B79" s="184"/>
      <c r="F79" s="170"/>
      <c r="G79" s="170"/>
      <c r="H79" s="170"/>
      <c r="I79" s="170"/>
      <c r="J79" s="170"/>
      <c r="K79" s="170"/>
      <c r="L79" s="170"/>
      <c r="M79" s="170"/>
    </row>
    <row r="80" spans="1:21" x14ac:dyDescent="0.35">
      <c r="B80" s="184"/>
      <c r="F80" s="170"/>
      <c r="G80" s="170"/>
      <c r="H80" s="170"/>
      <c r="I80" s="170"/>
      <c r="J80" s="170"/>
      <c r="K80" s="170"/>
      <c r="L80" s="170"/>
      <c r="M80" s="170"/>
    </row>
    <row r="81" spans="2:13" x14ac:dyDescent="0.35">
      <c r="B81" s="184"/>
      <c r="F81" s="170"/>
      <c r="G81" s="170"/>
      <c r="H81" s="170"/>
      <c r="I81" s="170"/>
      <c r="J81" s="170"/>
      <c r="K81" s="170"/>
      <c r="L81" s="170"/>
      <c r="M81" s="170"/>
    </row>
    <row r="82" spans="2:13" x14ac:dyDescent="0.35">
      <c r="B82" s="184"/>
      <c r="F82" s="170"/>
      <c r="G82" s="170"/>
      <c r="H82" s="170"/>
      <c r="I82" s="170"/>
      <c r="J82" s="170"/>
      <c r="K82" s="170"/>
      <c r="L82" s="170"/>
      <c r="M82" s="170"/>
    </row>
    <row r="83" spans="2:13" x14ac:dyDescent="0.35">
      <c r="B83" s="184"/>
      <c r="F83" s="170"/>
      <c r="G83" s="170"/>
      <c r="H83" s="170"/>
      <c r="I83" s="170"/>
      <c r="J83" s="170"/>
      <c r="K83" s="170"/>
      <c r="L83" s="170"/>
      <c r="M83" s="170"/>
    </row>
    <row r="84" spans="2:13" x14ac:dyDescent="0.35">
      <c r="B84" s="184"/>
      <c r="F84" s="170"/>
      <c r="G84" s="170"/>
      <c r="H84" s="170"/>
      <c r="I84" s="170"/>
      <c r="J84" s="170"/>
      <c r="K84" s="170"/>
      <c r="L84" s="170"/>
      <c r="M84" s="170"/>
    </row>
    <row r="85" spans="2:13" x14ac:dyDescent="0.35">
      <c r="B85" s="184"/>
      <c r="F85" s="170"/>
      <c r="G85" s="170"/>
      <c r="H85" s="170"/>
      <c r="I85" s="170"/>
      <c r="J85" s="170"/>
      <c r="K85" s="170"/>
      <c r="L85" s="170"/>
      <c r="M85" s="170"/>
    </row>
    <row r="86" spans="2:13" x14ac:dyDescent="0.35">
      <c r="B86" s="184"/>
      <c r="F86" s="170"/>
      <c r="G86" s="170"/>
      <c r="H86" s="170"/>
      <c r="I86" s="170"/>
      <c r="J86" s="170"/>
      <c r="K86" s="170"/>
      <c r="L86" s="170"/>
      <c r="M86" s="170"/>
    </row>
    <row r="87" spans="2:13" x14ac:dyDescent="0.35">
      <c r="B87" s="184"/>
      <c r="F87" s="170"/>
      <c r="G87" s="170"/>
      <c r="H87" s="170"/>
      <c r="I87" s="170"/>
      <c r="J87" s="170"/>
      <c r="K87" s="170"/>
      <c r="L87" s="170"/>
      <c r="M87" s="170"/>
    </row>
    <row r="88" spans="2:13" x14ac:dyDescent="0.35">
      <c r="B88" s="184"/>
      <c r="F88" s="170"/>
      <c r="G88" s="170"/>
      <c r="H88" s="170"/>
      <c r="I88" s="170"/>
      <c r="J88" s="170"/>
      <c r="K88" s="170"/>
      <c r="L88" s="170"/>
      <c r="M88" s="170"/>
    </row>
    <row r="89" spans="2:13" x14ac:dyDescent="0.35">
      <c r="B89" s="184"/>
      <c r="F89" s="170"/>
      <c r="G89" s="170"/>
      <c r="H89" s="170"/>
      <c r="I89" s="170"/>
      <c r="J89" s="170"/>
      <c r="K89" s="170"/>
      <c r="L89" s="170"/>
      <c r="M89" s="170"/>
    </row>
    <row r="90" spans="2:13" x14ac:dyDescent="0.35">
      <c r="B90" s="184"/>
      <c r="F90" s="170"/>
      <c r="G90" s="170"/>
      <c r="H90" s="170"/>
      <c r="I90" s="170"/>
      <c r="J90" s="170"/>
      <c r="K90" s="170"/>
      <c r="L90" s="170"/>
      <c r="M90" s="170"/>
    </row>
    <row r="91" spans="2:13" x14ac:dyDescent="0.35">
      <c r="B91" s="184"/>
      <c r="F91" s="170"/>
      <c r="G91" s="170"/>
      <c r="H91" s="170"/>
      <c r="I91" s="170"/>
      <c r="J91" s="170"/>
      <c r="K91" s="170"/>
      <c r="L91" s="170"/>
      <c r="M91" s="170"/>
    </row>
    <row r="92" spans="2:13" x14ac:dyDescent="0.35">
      <c r="B92" s="184"/>
      <c r="F92" s="170"/>
      <c r="G92" s="170"/>
      <c r="H92" s="170"/>
      <c r="I92" s="170"/>
      <c r="J92" s="170"/>
      <c r="K92" s="170"/>
      <c r="L92" s="170"/>
      <c r="M92" s="170"/>
    </row>
    <row r="93" spans="2:13" x14ac:dyDescent="0.35">
      <c r="B93" s="184"/>
      <c r="F93" s="170"/>
      <c r="G93" s="170"/>
      <c r="H93" s="170"/>
      <c r="I93" s="170"/>
      <c r="J93" s="170"/>
      <c r="K93" s="170"/>
      <c r="L93" s="170"/>
      <c r="M93" s="170"/>
    </row>
    <row r="94" spans="2:13" x14ac:dyDescent="0.35">
      <c r="B94" s="184"/>
      <c r="F94" s="170"/>
      <c r="G94" s="170"/>
      <c r="H94" s="170"/>
      <c r="I94" s="170"/>
      <c r="J94" s="170"/>
      <c r="K94" s="170"/>
      <c r="L94" s="170"/>
      <c r="M94" s="170"/>
    </row>
    <row r="95" spans="2:13" x14ac:dyDescent="0.35">
      <c r="B95" s="184"/>
      <c r="F95" s="170"/>
      <c r="G95" s="170"/>
      <c r="H95" s="170"/>
      <c r="I95" s="170"/>
      <c r="J95" s="170"/>
      <c r="K95" s="170"/>
      <c r="L95" s="170"/>
      <c r="M95" s="170"/>
    </row>
    <row r="96" spans="2:13" x14ac:dyDescent="0.35">
      <c r="B96" s="184"/>
      <c r="F96" s="170"/>
      <c r="G96" s="170"/>
      <c r="H96" s="170"/>
      <c r="I96" s="170"/>
      <c r="J96" s="170"/>
      <c r="K96" s="170"/>
      <c r="L96" s="170"/>
      <c r="M96" s="170"/>
    </row>
    <row r="97" spans="2:13" x14ac:dyDescent="0.35">
      <c r="B97" s="184"/>
      <c r="F97" s="170"/>
      <c r="G97" s="170"/>
      <c r="H97" s="170"/>
      <c r="I97" s="170"/>
      <c r="J97" s="170"/>
      <c r="K97" s="170"/>
      <c r="L97" s="170"/>
      <c r="M97" s="170"/>
    </row>
    <row r="98" spans="2:13" x14ac:dyDescent="0.35">
      <c r="B98" s="184"/>
      <c r="F98" s="170"/>
      <c r="G98" s="170"/>
      <c r="H98" s="170"/>
      <c r="I98" s="170"/>
      <c r="J98" s="170"/>
      <c r="K98" s="170"/>
      <c r="L98" s="170"/>
      <c r="M98" s="170"/>
    </row>
    <row r="99" spans="2:13" x14ac:dyDescent="0.35">
      <c r="B99" s="184"/>
      <c r="F99" s="170"/>
      <c r="G99" s="170"/>
      <c r="H99" s="170"/>
      <c r="I99" s="170"/>
      <c r="J99" s="170"/>
      <c r="K99" s="170"/>
      <c r="L99" s="170"/>
      <c r="M99" s="170"/>
    </row>
    <row r="100" spans="2:13" x14ac:dyDescent="0.35">
      <c r="B100" s="184"/>
      <c r="F100" s="170"/>
      <c r="G100" s="170"/>
      <c r="H100" s="170"/>
      <c r="I100" s="170"/>
      <c r="J100" s="170"/>
      <c r="K100" s="170"/>
      <c r="L100" s="170"/>
      <c r="M100" s="170"/>
    </row>
    <row r="101" spans="2:13" x14ac:dyDescent="0.35">
      <c r="B101" s="184"/>
      <c r="F101" s="170"/>
      <c r="G101" s="170"/>
      <c r="H101" s="170"/>
      <c r="I101" s="170"/>
      <c r="J101" s="170"/>
      <c r="K101" s="170"/>
      <c r="L101" s="170"/>
      <c r="M101" s="170"/>
    </row>
    <row r="102" spans="2:13" x14ac:dyDescent="0.35">
      <c r="B102" s="184"/>
      <c r="F102" s="170"/>
      <c r="G102" s="170"/>
      <c r="H102" s="170"/>
      <c r="I102" s="170"/>
      <c r="J102" s="170"/>
      <c r="K102" s="170"/>
      <c r="L102" s="170"/>
      <c r="M102" s="170"/>
    </row>
    <row r="103" spans="2:13" x14ac:dyDescent="0.35">
      <c r="B103" s="184"/>
      <c r="F103" s="170"/>
      <c r="G103" s="170"/>
      <c r="H103" s="170"/>
      <c r="I103" s="170"/>
      <c r="J103" s="170"/>
      <c r="K103" s="170"/>
      <c r="L103" s="170"/>
      <c r="M103" s="170"/>
    </row>
    <row r="104" spans="2:13" x14ac:dyDescent="0.35">
      <c r="B104" s="184"/>
      <c r="F104" s="170"/>
      <c r="G104" s="170"/>
      <c r="H104" s="170"/>
      <c r="I104" s="170"/>
      <c r="J104" s="170"/>
      <c r="K104" s="170"/>
      <c r="L104" s="170"/>
      <c r="M104" s="170"/>
    </row>
    <row r="105" spans="2:13" x14ac:dyDescent="0.35">
      <c r="B105" s="184"/>
      <c r="F105" s="170"/>
      <c r="G105" s="170"/>
      <c r="H105" s="170"/>
      <c r="I105" s="170"/>
      <c r="J105" s="170"/>
      <c r="K105" s="170"/>
      <c r="L105" s="170"/>
      <c r="M105" s="170"/>
    </row>
    <row r="106" spans="2:13" x14ac:dyDescent="0.35">
      <c r="B106" s="184"/>
      <c r="F106" s="170"/>
      <c r="G106" s="170"/>
      <c r="H106" s="170"/>
      <c r="I106" s="170"/>
      <c r="J106" s="170"/>
      <c r="K106" s="170"/>
      <c r="L106" s="170"/>
      <c r="M106" s="170"/>
    </row>
    <row r="107" spans="2:13" x14ac:dyDescent="0.35">
      <c r="B107" s="184"/>
      <c r="F107" s="170"/>
      <c r="G107" s="170"/>
      <c r="H107" s="170"/>
      <c r="I107" s="170"/>
      <c r="J107" s="170"/>
      <c r="K107" s="170"/>
      <c r="L107" s="170"/>
      <c r="M107" s="170"/>
    </row>
    <row r="108" spans="2:13" x14ac:dyDescent="0.35">
      <c r="B108" s="184"/>
      <c r="F108" s="170"/>
      <c r="G108" s="170"/>
      <c r="H108" s="170"/>
      <c r="I108" s="170"/>
      <c r="J108" s="170"/>
      <c r="K108" s="170"/>
      <c r="L108" s="170"/>
      <c r="M108" s="170"/>
    </row>
    <row r="109" spans="2:13" x14ac:dyDescent="0.35">
      <c r="B109" s="184"/>
      <c r="F109" s="170"/>
      <c r="G109" s="170"/>
      <c r="H109" s="170"/>
      <c r="I109" s="170"/>
      <c r="J109" s="170"/>
      <c r="K109" s="170"/>
      <c r="L109" s="170"/>
      <c r="M109" s="170"/>
    </row>
    <row r="110" spans="2:13" x14ac:dyDescent="0.35">
      <c r="B110" s="184"/>
      <c r="F110" s="170"/>
      <c r="G110" s="170"/>
      <c r="H110" s="170"/>
      <c r="I110" s="170"/>
      <c r="J110" s="170"/>
      <c r="K110" s="170"/>
      <c r="L110" s="170"/>
      <c r="M110" s="170"/>
    </row>
    <row r="111" spans="2:13" x14ac:dyDescent="0.35">
      <c r="B111" s="184"/>
      <c r="F111" s="170"/>
      <c r="G111" s="170"/>
      <c r="H111" s="170"/>
      <c r="I111" s="170"/>
      <c r="J111" s="170"/>
      <c r="K111" s="170"/>
      <c r="L111" s="170"/>
      <c r="M111" s="170"/>
    </row>
    <row r="112" spans="2:13" x14ac:dyDescent="0.35">
      <c r="B112" s="184"/>
      <c r="F112" s="170"/>
      <c r="G112" s="170"/>
      <c r="H112" s="170"/>
      <c r="I112" s="170"/>
      <c r="J112" s="170"/>
      <c r="K112" s="170"/>
      <c r="L112" s="170"/>
      <c r="M112" s="170"/>
    </row>
    <row r="113" spans="2:13" x14ac:dyDescent="0.35">
      <c r="B113" s="184"/>
      <c r="F113" s="170"/>
      <c r="G113" s="170"/>
      <c r="H113" s="170"/>
      <c r="I113" s="170"/>
      <c r="J113" s="170"/>
      <c r="K113" s="170"/>
      <c r="L113" s="170"/>
      <c r="M113" s="170"/>
    </row>
    <row r="114" spans="2:13" x14ac:dyDescent="0.35">
      <c r="B114" s="184"/>
      <c r="F114" s="170"/>
      <c r="G114" s="170"/>
      <c r="H114" s="170"/>
      <c r="I114" s="170"/>
      <c r="J114" s="170"/>
      <c r="K114" s="170"/>
      <c r="L114" s="170"/>
      <c r="M114" s="170"/>
    </row>
    <row r="115" spans="2:13" x14ac:dyDescent="0.35">
      <c r="B115" s="184"/>
      <c r="F115" s="170"/>
      <c r="G115" s="170"/>
      <c r="H115" s="170"/>
      <c r="I115" s="170"/>
      <c r="J115" s="170"/>
      <c r="K115" s="170"/>
      <c r="L115" s="170"/>
      <c r="M115" s="170"/>
    </row>
    <row r="116" spans="2:13" x14ac:dyDescent="0.35">
      <c r="B116" s="184"/>
      <c r="F116" s="170"/>
      <c r="G116" s="170"/>
      <c r="H116" s="170"/>
      <c r="I116" s="170"/>
      <c r="J116" s="170"/>
      <c r="K116" s="170"/>
      <c r="L116" s="170"/>
      <c r="M116" s="170"/>
    </row>
    <row r="117" spans="2:13" x14ac:dyDescent="0.35">
      <c r="B117" s="184"/>
      <c r="F117" s="170"/>
      <c r="G117" s="170"/>
      <c r="H117" s="170"/>
      <c r="I117" s="170"/>
      <c r="J117" s="170"/>
      <c r="K117" s="170"/>
      <c r="L117" s="170"/>
      <c r="M117" s="170"/>
    </row>
    <row r="118" spans="2:13" x14ac:dyDescent="0.35">
      <c r="B118" s="184"/>
      <c r="F118" s="170"/>
      <c r="G118" s="170"/>
      <c r="H118" s="170"/>
      <c r="I118" s="170"/>
      <c r="J118" s="170"/>
      <c r="K118" s="170"/>
      <c r="L118" s="170"/>
      <c r="M118" s="170"/>
    </row>
    <row r="119" spans="2:13" x14ac:dyDescent="0.35">
      <c r="B119" s="184"/>
      <c r="F119" s="170"/>
      <c r="G119" s="170"/>
      <c r="H119" s="170"/>
      <c r="I119" s="170"/>
      <c r="J119" s="170"/>
      <c r="K119" s="170"/>
      <c r="L119" s="170"/>
      <c r="M119" s="170"/>
    </row>
    <row r="120" spans="2:13" x14ac:dyDescent="0.35">
      <c r="B120" s="184"/>
      <c r="F120" s="170"/>
      <c r="G120" s="170"/>
      <c r="H120" s="170"/>
      <c r="I120" s="170"/>
      <c r="J120" s="170"/>
      <c r="K120" s="170"/>
      <c r="L120" s="170"/>
      <c r="M120" s="170"/>
    </row>
    <row r="121" spans="2:13" x14ac:dyDescent="0.35">
      <c r="B121" s="184"/>
      <c r="F121" s="170"/>
      <c r="G121" s="170"/>
      <c r="H121" s="170"/>
      <c r="I121" s="170"/>
      <c r="J121" s="170"/>
      <c r="K121" s="170"/>
      <c r="L121" s="170"/>
      <c r="M121" s="170"/>
    </row>
    <row r="122" spans="2:13" x14ac:dyDescent="0.35">
      <c r="B122" s="184"/>
      <c r="F122" s="170"/>
      <c r="G122" s="170"/>
      <c r="H122" s="170"/>
      <c r="I122" s="170"/>
      <c r="J122" s="170"/>
      <c r="K122" s="170"/>
      <c r="L122" s="170"/>
      <c r="M122" s="170"/>
    </row>
    <row r="123" spans="2:13" x14ac:dyDescent="0.35">
      <c r="B123" s="184"/>
      <c r="F123" s="170"/>
      <c r="G123" s="170"/>
      <c r="H123" s="170"/>
      <c r="I123" s="170"/>
      <c r="J123" s="170"/>
      <c r="K123" s="170"/>
      <c r="L123" s="170"/>
      <c r="M123" s="170"/>
    </row>
    <row r="124" spans="2:13" x14ac:dyDescent="0.35">
      <c r="B124" s="184"/>
      <c r="F124" s="170"/>
      <c r="G124" s="170"/>
      <c r="H124" s="170"/>
      <c r="I124" s="170"/>
      <c r="J124" s="170"/>
      <c r="K124" s="170"/>
      <c r="L124" s="170"/>
      <c r="M124" s="170"/>
    </row>
    <row r="125" spans="2:13" x14ac:dyDescent="0.35">
      <c r="B125" s="184"/>
      <c r="F125" s="170"/>
      <c r="G125" s="170"/>
      <c r="H125" s="170"/>
      <c r="I125" s="170"/>
      <c r="J125" s="170"/>
      <c r="K125" s="170"/>
      <c r="L125" s="170"/>
      <c r="M125" s="170"/>
    </row>
    <row r="126" spans="2:13" x14ac:dyDescent="0.35">
      <c r="B126" s="184"/>
      <c r="F126" s="170"/>
      <c r="G126" s="170"/>
      <c r="H126" s="170"/>
      <c r="I126" s="170"/>
      <c r="J126" s="170"/>
      <c r="K126" s="170"/>
      <c r="L126" s="170"/>
      <c r="M126" s="170"/>
    </row>
    <row r="127" spans="2:13" x14ac:dyDescent="0.35">
      <c r="B127" s="184"/>
      <c r="F127" s="170"/>
      <c r="G127" s="170"/>
      <c r="H127" s="170"/>
      <c r="I127" s="170"/>
      <c r="J127" s="170"/>
      <c r="K127" s="170"/>
      <c r="L127" s="170"/>
      <c r="M127" s="170"/>
    </row>
    <row r="128" spans="2:13" x14ac:dyDescent="0.35">
      <c r="B128" s="184"/>
      <c r="F128" s="170"/>
      <c r="G128" s="170"/>
      <c r="H128" s="170"/>
      <c r="I128" s="170"/>
      <c r="J128" s="170"/>
      <c r="K128" s="170"/>
      <c r="L128" s="170"/>
      <c r="M128" s="170"/>
    </row>
    <row r="129" spans="2:13" x14ac:dyDescent="0.35">
      <c r="B129" s="184"/>
      <c r="F129" s="170"/>
      <c r="G129" s="170"/>
      <c r="H129" s="170"/>
      <c r="I129" s="170"/>
      <c r="J129" s="170"/>
      <c r="K129" s="170"/>
      <c r="L129" s="170"/>
      <c r="M129" s="170"/>
    </row>
    <row r="130" spans="2:13" x14ac:dyDescent="0.35">
      <c r="B130" s="184"/>
      <c r="F130" s="170"/>
      <c r="G130" s="170"/>
      <c r="H130" s="170"/>
      <c r="I130" s="170"/>
      <c r="J130" s="170"/>
      <c r="K130" s="170"/>
      <c r="L130" s="170"/>
      <c r="M130" s="170"/>
    </row>
    <row r="131" spans="2:13" x14ac:dyDescent="0.35">
      <c r="B131" s="184"/>
      <c r="F131" s="170"/>
      <c r="G131" s="170"/>
      <c r="H131" s="170"/>
      <c r="I131" s="170"/>
      <c r="J131" s="170"/>
      <c r="K131" s="170"/>
      <c r="L131" s="170"/>
      <c r="M131" s="170"/>
    </row>
    <row r="132" spans="2:13" x14ac:dyDescent="0.35">
      <c r="B132" s="184"/>
      <c r="F132" s="170"/>
      <c r="G132" s="170"/>
      <c r="H132" s="170"/>
      <c r="I132" s="170"/>
      <c r="J132" s="170"/>
      <c r="K132" s="170"/>
      <c r="L132" s="170"/>
      <c r="M132" s="170"/>
    </row>
    <row r="133" spans="2:13" x14ac:dyDescent="0.35">
      <c r="B133" s="184"/>
      <c r="F133" s="170"/>
      <c r="G133" s="170"/>
      <c r="H133" s="170"/>
      <c r="I133" s="170"/>
      <c r="J133" s="170"/>
      <c r="K133" s="170"/>
      <c r="L133" s="170"/>
      <c r="M133" s="170"/>
    </row>
    <row r="134" spans="2:13" x14ac:dyDescent="0.35">
      <c r="B134" s="184"/>
      <c r="F134" s="170"/>
      <c r="G134" s="170"/>
      <c r="H134" s="170"/>
      <c r="I134" s="170"/>
      <c r="J134" s="170"/>
      <c r="K134" s="170"/>
      <c r="L134" s="170"/>
      <c r="M134" s="170"/>
    </row>
    <row r="135" spans="2:13" x14ac:dyDescent="0.35">
      <c r="B135" s="184"/>
      <c r="F135" s="170"/>
      <c r="G135" s="170"/>
      <c r="H135" s="170"/>
      <c r="I135" s="170"/>
      <c r="J135" s="170"/>
      <c r="K135" s="170"/>
      <c r="L135" s="170"/>
      <c r="M135" s="170"/>
    </row>
    <row r="136" spans="2:13" x14ac:dyDescent="0.35">
      <c r="B136" s="184"/>
      <c r="F136" s="170"/>
      <c r="G136" s="170"/>
      <c r="H136" s="170"/>
      <c r="I136" s="170"/>
      <c r="J136" s="170"/>
      <c r="K136" s="170"/>
      <c r="L136" s="170"/>
      <c r="M136" s="170"/>
    </row>
    <row r="137" spans="2:13" x14ac:dyDescent="0.35">
      <c r="B137" s="184"/>
      <c r="F137" s="170"/>
      <c r="G137" s="170"/>
      <c r="H137" s="170"/>
      <c r="I137" s="170"/>
      <c r="J137" s="170"/>
      <c r="K137" s="170"/>
      <c r="L137" s="170"/>
      <c r="M137" s="170"/>
    </row>
    <row r="138" spans="2:13" x14ac:dyDescent="0.35">
      <c r="B138" s="184"/>
      <c r="F138" s="170"/>
      <c r="G138" s="170"/>
      <c r="H138" s="170"/>
      <c r="I138" s="170"/>
      <c r="J138" s="170"/>
      <c r="K138" s="170"/>
      <c r="L138" s="170"/>
      <c r="M138" s="170"/>
    </row>
    <row r="139" spans="2:13" x14ac:dyDescent="0.35">
      <c r="B139" s="184"/>
      <c r="F139" s="170"/>
      <c r="G139" s="170"/>
      <c r="H139" s="170"/>
      <c r="I139" s="170"/>
      <c r="J139" s="170"/>
      <c r="K139" s="170"/>
      <c r="L139" s="170"/>
      <c r="M139" s="170"/>
    </row>
    <row r="140" spans="2:13" x14ac:dyDescent="0.35">
      <c r="B140" s="184"/>
      <c r="F140" s="170"/>
      <c r="G140" s="170"/>
      <c r="H140" s="170"/>
      <c r="I140" s="170"/>
      <c r="J140" s="170"/>
      <c r="K140" s="170"/>
      <c r="L140" s="170"/>
      <c r="M140" s="170"/>
    </row>
    <row r="141" spans="2:13" x14ac:dyDescent="0.35">
      <c r="B141" s="184"/>
      <c r="F141" s="170"/>
      <c r="G141" s="170"/>
      <c r="H141" s="170"/>
      <c r="I141" s="170"/>
      <c r="J141" s="170"/>
      <c r="K141" s="170"/>
      <c r="L141" s="170"/>
      <c r="M141" s="170"/>
    </row>
    <row r="142" spans="2:13" x14ac:dyDescent="0.35">
      <c r="B142" s="184"/>
      <c r="F142" s="170"/>
      <c r="G142" s="170"/>
      <c r="H142" s="170"/>
      <c r="I142" s="170"/>
      <c r="J142" s="170"/>
      <c r="K142" s="170"/>
      <c r="L142" s="170"/>
      <c r="M142" s="170"/>
    </row>
    <row r="143" spans="2:13" x14ac:dyDescent="0.35">
      <c r="B143" s="184"/>
      <c r="F143" s="170"/>
      <c r="G143" s="170"/>
      <c r="H143" s="170"/>
      <c r="I143" s="170"/>
      <c r="J143" s="170"/>
      <c r="K143" s="170"/>
      <c r="L143" s="170"/>
      <c r="M143" s="170"/>
    </row>
    <row r="144" spans="2:13" x14ac:dyDescent="0.35">
      <c r="B144" s="184"/>
      <c r="F144" s="170"/>
      <c r="G144" s="170"/>
      <c r="H144" s="170"/>
      <c r="I144" s="170"/>
      <c r="J144" s="170"/>
      <c r="K144" s="170"/>
      <c r="L144" s="170"/>
      <c r="M144" s="170"/>
    </row>
    <row r="145" spans="2:13" x14ac:dyDescent="0.35">
      <c r="B145" s="184"/>
      <c r="F145" s="170"/>
      <c r="G145" s="170"/>
      <c r="H145" s="170"/>
      <c r="I145" s="170"/>
      <c r="J145" s="170"/>
      <c r="K145" s="170"/>
      <c r="L145" s="170"/>
      <c r="M145" s="170"/>
    </row>
    <row r="146" spans="2:13" x14ac:dyDescent="0.35">
      <c r="B146" s="184"/>
      <c r="F146" s="170"/>
      <c r="G146" s="170"/>
      <c r="H146" s="170"/>
      <c r="I146" s="170"/>
      <c r="J146" s="170"/>
      <c r="K146" s="170"/>
      <c r="L146" s="170"/>
      <c r="M146" s="170"/>
    </row>
    <row r="147" spans="2:13" x14ac:dyDescent="0.35">
      <c r="B147" s="184"/>
      <c r="F147" s="170"/>
      <c r="G147" s="170"/>
      <c r="H147" s="170"/>
      <c r="I147" s="170"/>
      <c r="J147" s="170"/>
      <c r="K147" s="170"/>
      <c r="L147" s="170"/>
      <c r="M147" s="170"/>
    </row>
    <row r="148" spans="2:13" x14ac:dyDescent="0.35">
      <c r="B148" s="184"/>
      <c r="F148" s="170"/>
      <c r="G148" s="170"/>
      <c r="H148" s="170"/>
      <c r="I148" s="170"/>
      <c r="J148" s="170"/>
      <c r="K148" s="170"/>
      <c r="L148" s="170"/>
      <c r="M148" s="170"/>
    </row>
    <row r="149" spans="2:13" x14ac:dyDescent="0.35">
      <c r="B149" s="184"/>
      <c r="F149" s="170"/>
      <c r="G149" s="170"/>
      <c r="H149" s="170"/>
      <c r="I149" s="170"/>
      <c r="J149" s="170"/>
      <c r="K149" s="170"/>
      <c r="L149" s="170"/>
      <c r="M149" s="170"/>
    </row>
    <row r="150" spans="2:13" x14ac:dyDescent="0.35">
      <c r="B150" s="184"/>
      <c r="F150" s="170"/>
      <c r="G150" s="170"/>
      <c r="H150" s="170"/>
      <c r="I150" s="170"/>
      <c r="J150" s="170"/>
      <c r="K150" s="170"/>
      <c r="L150" s="170"/>
      <c r="M150" s="170"/>
    </row>
    <row r="151" spans="2:13" x14ac:dyDescent="0.35">
      <c r="B151" s="184"/>
      <c r="F151" s="170"/>
      <c r="G151" s="170"/>
      <c r="H151" s="170"/>
      <c r="I151" s="170"/>
      <c r="J151" s="170"/>
      <c r="K151" s="170"/>
      <c r="L151" s="170"/>
      <c r="M151" s="170"/>
    </row>
    <row r="152" spans="2:13" x14ac:dyDescent="0.35">
      <c r="B152" s="184"/>
      <c r="F152" s="170"/>
      <c r="G152" s="170"/>
      <c r="H152" s="170"/>
      <c r="I152" s="170"/>
      <c r="J152" s="170"/>
      <c r="K152" s="170"/>
      <c r="L152" s="170"/>
      <c r="M152" s="170"/>
    </row>
    <row r="153" spans="2:13" x14ac:dyDescent="0.35">
      <c r="B153" s="184"/>
      <c r="F153" s="170"/>
      <c r="G153" s="170"/>
      <c r="H153" s="170"/>
      <c r="I153" s="170"/>
      <c r="J153" s="170"/>
      <c r="K153" s="170"/>
      <c r="L153" s="170"/>
      <c r="M153" s="170"/>
    </row>
    <row r="154" spans="2:13" x14ac:dyDescent="0.35">
      <c r="B154" s="184"/>
      <c r="F154" s="170"/>
      <c r="G154" s="170"/>
      <c r="H154" s="170"/>
      <c r="I154" s="170"/>
      <c r="J154" s="170"/>
      <c r="K154" s="170"/>
      <c r="L154" s="170"/>
      <c r="M154" s="170"/>
    </row>
    <row r="155" spans="2:13" x14ac:dyDescent="0.35">
      <c r="B155" s="184"/>
      <c r="F155" s="170"/>
      <c r="G155" s="170"/>
      <c r="H155" s="170"/>
      <c r="I155" s="170"/>
      <c r="J155" s="170"/>
      <c r="K155" s="170"/>
      <c r="L155" s="170"/>
      <c r="M155" s="170"/>
    </row>
    <row r="156" spans="2:13" x14ac:dyDescent="0.35">
      <c r="B156" s="184"/>
      <c r="F156" s="170"/>
      <c r="G156" s="170"/>
      <c r="H156" s="170"/>
      <c r="I156" s="170"/>
      <c r="J156" s="170"/>
      <c r="K156" s="170"/>
      <c r="L156" s="170"/>
      <c r="M156" s="170"/>
    </row>
    <row r="157" spans="2:13" x14ac:dyDescent="0.35">
      <c r="B157" s="184"/>
      <c r="F157" s="170"/>
      <c r="G157" s="170"/>
      <c r="H157" s="170"/>
      <c r="I157" s="170"/>
      <c r="J157" s="170"/>
      <c r="K157" s="170"/>
      <c r="L157" s="170"/>
      <c r="M157" s="170"/>
    </row>
    <row r="158" spans="2:13" x14ac:dyDescent="0.35">
      <c r="B158" s="184"/>
      <c r="F158" s="170"/>
      <c r="G158" s="170"/>
      <c r="H158" s="170"/>
      <c r="I158" s="170"/>
      <c r="J158" s="170"/>
      <c r="K158" s="170"/>
      <c r="L158" s="170"/>
      <c r="M158" s="170"/>
    </row>
    <row r="159" spans="2:13" x14ac:dyDescent="0.35">
      <c r="B159" s="184"/>
      <c r="F159" s="170"/>
      <c r="G159" s="170"/>
      <c r="H159" s="170"/>
      <c r="I159" s="170"/>
      <c r="J159" s="170"/>
      <c r="K159" s="170"/>
      <c r="L159" s="170"/>
      <c r="M159" s="170"/>
    </row>
    <row r="160" spans="2:13" x14ac:dyDescent="0.35">
      <c r="B160" s="184"/>
      <c r="F160" s="170"/>
      <c r="G160" s="170"/>
      <c r="H160" s="170"/>
      <c r="I160" s="170"/>
      <c r="J160" s="170"/>
      <c r="K160" s="170"/>
      <c r="L160" s="170"/>
      <c r="M160" s="170"/>
    </row>
    <row r="161" spans="2:13" x14ac:dyDescent="0.35">
      <c r="B161" s="184"/>
      <c r="F161" s="170"/>
      <c r="G161" s="170"/>
      <c r="H161" s="170"/>
      <c r="I161" s="170"/>
      <c r="J161" s="170"/>
      <c r="K161" s="170"/>
      <c r="L161" s="170"/>
      <c r="M161" s="170"/>
    </row>
    <row r="162" spans="2:13" x14ac:dyDescent="0.35">
      <c r="B162" s="184"/>
      <c r="F162" s="170"/>
      <c r="G162" s="170"/>
      <c r="H162" s="170"/>
      <c r="I162" s="170"/>
      <c r="J162" s="170"/>
      <c r="K162" s="170"/>
      <c r="L162" s="170"/>
      <c r="M162" s="170"/>
    </row>
    <row r="163" spans="2:13" x14ac:dyDescent="0.35">
      <c r="B163" s="184"/>
      <c r="F163" s="170"/>
      <c r="G163" s="170"/>
      <c r="H163" s="170"/>
      <c r="I163" s="170"/>
      <c r="J163" s="170"/>
      <c r="K163" s="170"/>
      <c r="L163" s="170"/>
      <c r="M163" s="170"/>
    </row>
    <row r="164" spans="2:13" x14ac:dyDescent="0.35">
      <c r="B164" s="184"/>
      <c r="F164" s="170"/>
      <c r="G164" s="170"/>
      <c r="H164" s="170"/>
      <c r="I164" s="170"/>
      <c r="J164" s="170"/>
      <c r="K164" s="170"/>
      <c r="L164" s="170"/>
      <c r="M164" s="170"/>
    </row>
    <row r="165" spans="2:13" x14ac:dyDescent="0.35">
      <c r="B165" s="184"/>
      <c r="F165" s="170"/>
      <c r="G165" s="170"/>
      <c r="H165" s="170"/>
      <c r="I165" s="170"/>
      <c r="J165" s="170"/>
      <c r="K165" s="170"/>
      <c r="L165" s="170"/>
      <c r="M165" s="170"/>
    </row>
    <row r="166" spans="2:13" x14ac:dyDescent="0.35">
      <c r="B166" s="184"/>
      <c r="F166" s="170"/>
      <c r="G166" s="170"/>
      <c r="H166" s="170"/>
      <c r="I166" s="170"/>
      <c r="J166" s="170"/>
      <c r="K166" s="170"/>
      <c r="L166" s="170"/>
      <c r="M166" s="170"/>
    </row>
    <row r="167" spans="2:13" x14ac:dyDescent="0.35">
      <c r="B167" s="184"/>
      <c r="F167" s="170"/>
      <c r="G167" s="170"/>
      <c r="H167" s="170"/>
      <c r="I167" s="170"/>
      <c r="J167" s="170"/>
      <c r="K167" s="170"/>
      <c r="L167" s="170"/>
      <c r="M167" s="170"/>
    </row>
    <row r="168" spans="2:13" x14ac:dyDescent="0.35">
      <c r="B168" s="184"/>
      <c r="F168" s="170"/>
      <c r="G168" s="170"/>
      <c r="H168" s="170"/>
      <c r="I168" s="170"/>
      <c r="J168" s="170"/>
      <c r="K168" s="170"/>
      <c r="L168" s="170"/>
      <c r="M168" s="170"/>
    </row>
    <row r="169" spans="2:13" x14ac:dyDescent="0.35">
      <c r="B169" s="184"/>
      <c r="F169" s="170"/>
      <c r="G169" s="170"/>
      <c r="H169" s="170"/>
      <c r="I169" s="170"/>
      <c r="J169" s="170"/>
      <c r="K169" s="170"/>
      <c r="L169" s="170"/>
      <c r="M169" s="170"/>
    </row>
    <row r="170" spans="2:13" x14ac:dyDescent="0.35">
      <c r="B170" s="184"/>
      <c r="F170" s="170"/>
      <c r="G170" s="170"/>
      <c r="H170" s="170"/>
      <c r="I170" s="170"/>
      <c r="J170" s="170"/>
      <c r="K170" s="170"/>
      <c r="L170" s="170"/>
      <c r="M170" s="170"/>
    </row>
    <row r="171" spans="2:13" x14ac:dyDescent="0.35">
      <c r="B171" s="184"/>
      <c r="F171" s="170"/>
      <c r="G171" s="170"/>
      <c r="H171" s="170"/>
      <c r="I171" s="170"/>
      <c r="J171" s="170"/>
      <c r="K171" s="170"/>
      <c r="L171" s="170"/>
      <c r="M171" s="170"/>
    </row>
    <row r="172" spans="2:13" x14ac:dyDescent="0.35">
      <c r="B172" s="184"/>
      <c r="F172" s="170"/>
      <c r="G172" s="170"/>
      <c r="H172" s="170"/>
      <c r="I172" s="170"/>
      <c r="J172" s="170"/>
      <c r="K172" s="170"/>
      <c r="L172" s="170"/>
      <c r="M172" s="170"/>
    </row>
    <row r="173" spans="2:13" x14ac:dyDescent="0.35">
      <c r="B173" s="184"/>
      <c r="F173" s="170"/>
      <c r="G173" s="170"/>
      <c r="H173" s="170"/>
      <c r="I173" s="170"/>
      <c r="J173" s="170"/>
      <c r="K173" s="170"/>
      <c r="L173" s="170"/>
      <c r="M173" s="170"/>
    </row>
    <row r="174" spans="2:13" x14ac:dyDescent="0.35">
      <c r="B174" s="184"/>
      <c r="F174" s="170"/>
      <c r="G174" s="170"/>
      <c r="H174" s="170"/>
      <c r="I174" s="170"/>
      <c r="J174" s="170"/>
      <c r="K174" s="170"/>
      <c r="L174" s="170"/>
      <c r="M174" s="170"/>
    </row>
    <row r="175" spans="2:13" x14ac:dyDescent="0.35">
      <c r="B175" s="184"/>
      <c r="F175" s="170"/>
      <c r="G175" s="170"/>
      <c r="H175" s="170"/>
      <c r="I175" s="170"/>
      <c r="J175" s="170"/>
      <c r="K175" s="170"/>
      <c r="L175" s="170"/>
      <c r="M175" s="170"/>
    </row>
    <row r="176" spans="2:13" x14ac:dyDescent="0.35">
      <c r="B176" s="184"/>
      <c r="F176" s="170"/>
      <c r="G176" s="170"/>
      <c r="H176" s="170"/>
      <c r="I176" s="170"/>
      <c r="J176" s="170"/>
      <c r="K176" s="170"/>
      <c r="L176" s="170"/>
      <c r="M176" s="170"/>
    </row>
    <row r="177" spans="2:13" x14ac:dyDescent="0.35">
      <c r="B177" s="184"/>
      <c r="F177" s="170"/>
      <c r="G177" s="170"/>
      <c r="H177" s="170"/>
      <c r="I177" s="170"/>
      <c r="J177" s="170"/>
      <c r="K177" s="170"/>
      <c r="L177" s="170"/>
      <c r="M177" s="170"/>
    </row>
    <row r="178" spans="2:13" x14ac:dyDescent="0.35">
      <c r="B178" s="184"/>
      <c r="F178" s="170"/>
      <c r="G178" s="170"/>
      <c r="H178" s="170"/>
      <c r="I178" s="170"/>
      <c r="J178" s="170"/>
      <c r="K178" s="170"/>
      <c r="L178" s="170"/>
      <c r="M178" s="170"/>
    </row>
    <row r="179" spans="2:13" x14ac:dyDescent="0.35">
      <c r="B179" s="184"/>
      <c r="F179" s="170"/>
      <c r="G179" s="170"/>
      <c r="H179" s="170"/>
      <c r="I179" s="170"/>
      <c r="J179" s="170"/>
      <c r="K179" s="170"/>
      <c r="L179" s="170"/>
      <c r="M179" s="170"/>
    </row>
    <row r="180" spans="2:13" x14ac:dyDescent="0.35">
      <c r="B180" s="184"/>
      <c r="F180" s="170"/>
      <c r="G180" s="170"/>
      <c r="H180" s="170"/>
      <c r="I180" s="170"/>
      <c r="J180" s="170"/>
      <c r="K180" s="170"/>
      <c r="L180" s="170"/>
      <c r="M180" s="170"/>
    </row>
    <row r="181" spans="2:13" x14ac:dyDescent="0.35">
      <c r="B181" s="184"/>
      <c r="F181" s="170"/>
      <c r="G181" s="170"/>
      <c r="H181" s="170"/>
      <c r="I181" s="170"/>
      <c r="J181" s="170"/>
      <c r="K181" s="170"/>
      <c r="L181" s="170"/>
      <c r="M181" s="170"/>
    </row>
    <row r="182" spans="2:13" x14ac:dyDescent="0.35">
      <c r="B182" s="184"/>
      <c r="F182" s="170"/>
      <c r="G182" s="170"/>
      <c r="H182" s="170"/>
      <c r="I182" s="170"/>
      <c r="J182" s="170"/>
      <c r="K182" s="170"/>
      <c r="L182" s="170"/>
      <c r="M182" s="170"/>
    </row>
    <row r="183" spans="2:13" x14ac:dyDescent="0.35">
      <c r="B183" s="184"/>
      <c r="F183" s="170"/>
      <c r="G183" s="170"/>
      <c r="H183" s="170"/>
      <c r="I183" s="170"/>
      <c r="J183" s="170"/>
      <c r="K183" s="170"/>
      <c r="L183" s="170"/>
      <c r="M183" s="170"/>
    </row>
    <row r="184" spans="2:13" x14ac:dyDescent="0.35">
      <c r="B184" s="184"/>
      <c r="F184" s="170"/>
      <c r="G184" s="170"/>
      <c r="H184" s="170"/>
      <c r="I184" s="170"/>
      <c r="J184" s="170"/>
      <c r="K184" s="170"/>
      <c r="L184" s="170"/>
      <c r="M184" s="170"/>
    </row>
    <row r="185" spans="2:13" x14ac:dyDescent="0.35">
      <c r="B185" s="184"/>
      <c r="F185" s="170"/>
      <c r="G185" s="170"/>
      <c r="H185" s="170"/>
      <c r="I185" s="170"/>
      <c r="J185" s="170"/>
      <c r="K185" s="170"/>
      <c r="L185" s="170"/>
      <c r="M185" s="170"/>
    </row>
    <row r="186" spans="2:13" x14ac:dyDescent="0.35">
      <c r="B186" s="184"/>
      <c r="F186" s="170"/>
      <c r="G186" s="170"/>
      <c r="H186" s="170"/>
      <c r="I186" s="170"/>
      <c r="J186" s="170"/>
      <c r="K186" s="170"/>
      <c r="L186" s="170"/>
      <c r="M186" s="170"/>
    </row>
    <row r="187" spans="2:13" x14ac:dyDescent="0.35">
      <c r="B187" s="184"/>
      <c r="F187" s="170"/>
      <c r="G187" s="170"/>
      <c r="H187" s="170"/>
      <c r="I187" s="170"/>
      <c r="J187" s="170"/>
      <c r="K187" s="170"/>
      <c r="L187" s="170"/>
      <c r="M187" s="170"/>
    </row>
    <row r="188" spans="2:13" x14ac:dyDescent="0.35">
      <c r="B188" s="184"/>
      <c r="F188" s="170"/>
      <c r="G188" s="170"/>
      <c r="H188" s="170"/>
      <c r="I188" s="170"/>
      <c r="J188" s="170"/>
      <c r="K188" s="170"/>
      <c r="L188" s="170"/>
      <c r="M188" s="170"/>
    </row>
    <row r="189" spans="2:13" x14ac:dyDescent="0.35">
      <c r="B189" s="184"/>
      <c r="F189" s="170"/>
      <c r="G189" s="170"/>
      <c r="H189" s="170"/>
      <c r="I189" s="170"/>
      <c r="J189" s="170"/>
      <c r="K189" s="170"/>
      <c r="L189" s="170"/>
      <c r="M189" s="170"/>
    </row>
    <row r="190" spans="2:13" x14ac:dyDescent="0.35">
      <c r="B190" s="184"/>
      <c r="F190" s="170"/>
      <c r="G190" s="170"/>
      <c r="H190" s="170"/>
      <c r="I190" s="170"/>
      <c r="J190" s="170"/>
      <c r="K190" s="170"/>
      <c r="L190" s="170"/>
      <c r="M190" s="170"/>
    </row>
    <row r="191" spans="2:13" x14ac:dyDescent="0.35">
      <c r="B191" s="184"/>
      <c r="F191" s="170"/>
      <c r="G191" s="170"/>
      <c r="H191" s="170"/>
      <c r="I191" s="170"/>
      <c r="J191" s="170"/>
      <c r="K191" s="170"/>
      <c r="L191" s="170"/>
      <c r="M191" s="170"/>
    </row>
    <row r="192" spans="2:13" x14ac:dyDescent="0.35">
      <c r="B192" s="184"/>
      <c r="F192" s="170"/>
      <c r="G192" s="170"/>
      <c r="H192" s="170"/>
      <c r="I192" s="170"/>
      <c r="J192" s="170"/>
      <c r="K192" s="170"/>
      <c r="L192" s="170"/>
      <c r="M192" s="170"/>
    </row>
    <row r="193" spans="2:13" x14ac:dyDescent="0.35">
      <c r="B193" s="184"/>
      <c r="F193" s="170"/>
      <c r="G193" s="170"/>
      <c r="H193" s="170"/>
      <c r="I193" s="170"/>
      <c r="J193" s="170"/>
      <c r="K193" s="170"/>
      <c r="L193" s="170"/>
      <c r="M193" s="170"/>
    </row>
    <row r="194" spans="2:13" x14ac:dyDescent="0.35">
      <c r="B194" s="184"/>
      <c r="F194" s="170"/>
      <c r="G194" s="170"/>
      <c r="H194" s="170"/>
      <c r="I194" s="170"/>
      <c r="J194" s="170"/>
      <c r="K194" s="170"/>
      <c r="L194" s="170"/>
      <c r="M194" s="170"/>
    </row>
    <row r="195" spans="2:13" x14ac:dyDescent="0.35">
      <c r="B195" s="184"/>
      <c r="F195" s="170"/>
      <c r="G195" s="170"/>
      <c r="H195" s="170"/>
      <c r="I195" s="170"/>
      <c r="J195" s="170"/>
      <c r="K195" s="170"/>
      <c r="L195" s="170"/>
      <c r="M195" s="170"/>
    </row>
    <row r="196" spans="2:13" x14ac:dyDescent="0.35">
      <c r="B196" s="184"/>
      <c r="F196" s="170"/>
      <c r="G196" s="170"/>
      <c r="H196" s="170"/>
      <c r="I196" s="170"/>
      <c r="J196" s="170"/>
      <c r="K196" s="170"/>
      <c r="L196" s="170"/>
      <c r="M196" s="170"/>
    </row>
    <row r="197" spans="2:13" x14ac:dyDescent="0.35">
      <c r="B197" s="184"/>
      <c r="F197" s="170"/>
      <c r="G197" s="170"/>
      <c r="H197" s="170"/>
      <c r="I197" s="170"/>
      <c r="J197" s="170"/>
      <c r="K197" s="170"/>
      <c r="L197" s="170"/>
      <c r="M197" s="170"/>
    </row>
    <row r="198" spans="2:13" x14ac:dyDescent="0.35">
      <c r="B198" s="184"/>
      <c r="F198" s="170"/>
      <c r="G198" s="170"/>
      <c r="H198" s="170"/>
      <c r="I198" s="170"/>
      <c r="J198" s="170"/>
      <c r="K198" s="170"/>
      <c r="L198" s="170"/>
      <c r="M198" s="170"/>
    </row>
    <row r="199" spans="2:13" x14ac:dyDescent="0.35">
      <c r="B199" s="184"/>
      <c r="F199" s="170"/>
      <c r="G199" s="170"/>
      <c r="H199" s="170"/>
      <c r="I199" s="170"/>
      <c r="J199" s="170"/>
      <c r="K199" s="170"/>
      <c r="L199" s="170"/>
      <c r="M199" s="170"/>
    </row>
    <row r="200" spans="2:13" x14ac:dyDescent="0.35">
      <c r="B200" s="184"/>
      <c r="F200" s="170"/>
      <c r="G200" s="170"/>
      <c r="H200" s="170"/>
      <c r="I200" s="170"/>
      <c r="J200" s="170"/>
      <c r="K200" s="170"/>
      <c r="L200" s="170"/>
      <c r="M200" s="170"/>
    </row>
    <row r="201" spans="2:13" x14ac:dyDescent="0.35">
      <c r="B201" s="184"/>
      <c r="F201" s="170"/>
      <c r="G201" s="170"/>
      <c r="H201" s="170"/>
      <c r="I201" s="170"/>
      <c r="J201" s="170"/>
      <c r="K201" s="170"/>
      <c r="L201" s="170"/>
      <c r="M201" s="170"/>
    </row>
    <row r="202" spans="2:13" x14ac:dyDescent="0.35">
      <c r="B202" s="184"/>
      <c r="F202" s="170"/>
      <c r="G202" s="170"/>
      <c r="H202" s="170"/>
      <c r="I202" s="170"/>
      <c r="J202" s="170"/>
      <c r="K202" s="170"/>
      <c r="L202" s="170"/>
      <c r="M202" s="170"/>
    </row>
    <row r="203" spans="2:13" x14ac:dyDescent="0.35">
      <c r="B203" s="184"/>
      <c r="F203" s="170"/>
      <c r="G203" s="170"/>
      <c r="H203" s="170"/>
      <c r="I203" s="170"/>
      <c r="J203" s="170"/>
      <c r="K203" s="170"/>
      <c r="L203" s="170"/>
      <c r="M203" s="170"/>
    </row>
    <row r="204" spans="2:13" x14ac:dyDescent="0.35">
      <c r="B204" s="184"/>
      <c r="F204" s="170"/>
      <c r="G204" s="170"/>
      <c r="H204" s="170"/>
      <c r="I204" s="170"/>
      <c r="J204" s="170"/>
      <c r="K204" s="170"/>
      <c r="L204" s="170"/>
      <c r="M204" s="170"/>
    </row>
    <row r="205" spans="2:13" x14ac:dyDescent="0.35">
      <c r="B205" s="184"/>
      <c r="F205" s="170"/>
      <c r="G205" s="170"/>
      <c r="H205" s="170"/>
      <c r="I205" s="170"/>
      <c r="J205" s="170"/>
      <c r="K205" s="170"/>
      <c r="L205" s="170"/>
      <c r="M205" s="170"/>
    </row>
    <row r="206" spans="2:13" x14ac:dyDescent="0.35">
      <c r="B206" s="184"/>
      <c r="F206" s="170"/>
      <c r="G206" s="170"/>
      <c r="H206" s="170"/>
      <c r="I206" s="170"/>
      <c r="J206" s="170"/>
      <c r="K206" s="170"/>
      <c r="L206" s="170"/>
      <c r="M206" s="170"/>
    </row>
    <row r="207" spans="2:13" x14ac:dyDescent="0.35">
      <c r="B207" s="184"/>
      <c r="F207" s="170"/>
      <c r="G207" s="170"/>
      <c r="H207" s="170"/>
      <c r="I207" s="170"/>
      <c r="J207" s="170"/>
      <c r="K207" s="170"/>
      <c r="L207" s="170"/>
      <c r="M207" s="170"/>
    </row>
    <row r="208" spans="2:13" x14ac:dyDescent="0.35">
      <c r="B208" s="184"/>
      <c r="F208" s="170"/>
      <c r="G208" s="170"/>
      <c r="H208" s="170"/>
      <c r="I208" s="170"/>
      <c r="J208" s="170"/>
      <c r="K208" s="170"/>
      <c r="L208" s="170"/>
      <c r="M208" s="170"/>
    </row>
    <row r="209" spans="2:13" x14ac:dyDescent="0.35">
      <c r="B209" s="184"/>
      <c r="F209" s="170"/>
      <c r="G209" s="170"/>
      <c r="H209" s="170"/>
      <c r="I209" s="170"/>
      <c r="J209" s="170"/>
      <c r="K209" s="170"/>
      <c r="L209" s="170"/>
      <c r="M209" s="170"/>
    </row>
    <row r="210" spans="2:13" x14ac:dyDescent="0.35">
      <c r="B210" s="184"/>
      <c r="F210" s="170"/>
      <c r="G210" s="170"/>
      <c r="H210" s="170"/>
      <c r="I210" s="170"/>
      <c r="J210" s="170"/>
      <c r="K210" s="170"/>
      <c r="L210" s="170"/>
      <c r="M210" s="170"/>
    </row>
    <row r="211" spans="2:13" x14ac:dyDescent="0.35">
      <c r="B211" s="184"/>
      <c r="F211" s="170"/>
      <c r="G211" s="170"/>
      <c r="H211" s="170"/>
      <c r="I211" s="170"/>
      <c r="J211" s="170"/>
      <c r="K211" s="170"/>
      <c r="L211" s="170"/>
      <c r="M211" s="170"/>
    </row>
    <row r="212" spans="2:13" x14ac:dyDescent="0.35">
      <c r="B212" s="184"/>
      <c r="F212" s="170"/>
      <c r="G212" s="170"/>
      <c r="H212" s="170"/>
      <c r="I212" s="170"/>
      <c r="J212" s="170"/>
      <c r="K212" s="170"/>
      <c r="L212" s="170"/>
      <c r="M212" s="170"/>
    </row>
    <row r="213" spans="2:13" x14ac:dyDescent="0.35">
      <c r="B213" s="184"/>
      <c r="F213" s="170"/>
      <c r="G213" s="170"/>
      <c r="H213" s="170"/>
      <c r="I213" s="170"/>
      <c r="J213" s="170"/>
      <c r="K213" s="170"/>
      <c r="L213" s="170"/>
      <c r="M213" s="170"/>
    </row>
    <row r="214" spans="2:13" x14ac:dyDescent="0.35">
      <c r="B214" s="184"/>
      <c r="F214" s="170"/>
      <c r="G214" s="170"/>
      <c r="H214" s="170"/>
      <c r="I214" s="170"/>
      <c r="J214" s="170"/>
      <c r="K214" s="170"/>
      <c r="L214" s="170"/>
      <c r="M214" s="170"/>
    </row>
    <row r="215" spans="2:13" x14ac:dyDescent="0.35">
      <c r="B215" s="184"/>
      <c r="F215" s="170"/>
      <c r="G215" s="170"/>
      <c r="H215" s="170"/>
      <c r="I215" s="170"/>
      <c r="J215" s="170"/>
      <c r="K215" s="170"/>
      <c r="L215" s="170"/>
      <c r="M215" s="170"/>
    </row>
    <row r="216" spans="2:13" x14ac:dyDescent="0.35">
      <c r="B216" s="184"/>
      <c r="F216" s="170"/>
      <c r="G216" s="170"/>
      <c r="H216" s="170"/>
      <c r="I216" s="170"/>
      <c r="J216" s="170"/>
      <c r="K216" s="170"/>
      <c r="L216" s="170"/>
      <c r="M216" s="170"/>
    </row>
    <row r="217" spans="2:13" x14ac:dyDescent="0.35">
      <c r="B217" s="184"/>
      <c r="F217" s="170"/>
      <c r="G217" s="170"/>
      <c r="H217" s="170"/>
      <c r="I217" s="170"/>
      <c r="J217" s="170"/>
      <c r="K217" s="170"/>
      <c r="L217" s="170"/>
      <c r="M217" s="170"/>
    </row>
    <row r="218" spans="2:13" x14ac:dyDescent="0.35">
      <c r="B218" s="184"/>
      <c r="F218" s="170"/>
      <c r="G218" s="170"/>
      <c r="H218" s="170"/>
      <c r="I218" s="170"/>
      <c r="J218" s="170"/>
      <c r="K218" s="170"/>
      <c r="L218" s="170"/>
      <c r="M218" s="170"/>
    </row>
    <row r="219" spans="2:13" x14ac:dyDescent="0.35">
      <c r="B219" s="184"/>
      <c r="F219" s="170"/>
      <c r="G219" s="170"/>
      <c r="H219" s="170"/>
      <c r="I219" s="170"/>
      <c r="J219" s="170"/>
      <c r="K219" s="170"/>
      <c r="L219" s="170"/>
      <c r="M219" s="170"/>
    </row>
    <row r="220" spans="2:13" x14ac:dyDescent="0.35">
      <c r="B220" s="184"/>
      <c r="F220" s="170"/>
      <c r="G220" s="170"/>
      <c r="H220" s="170"/>
      <c r="I220" s="170"/>
      <c r="J220" s="170"/>
      <c r="K220" s="170"/>
      <c r="L220" s="170"/>
      <c r="M220" s="170"/>
    </row>
    <row r="221" spans="2:13" x14ac:dyDescent="0.35">
      <c r="B221" s="184"/>
      <c r="F221" s="170"/>
      <c r="G221" s="170"/>
      <c r="H221" s="170"/>
      <c r="I221" s="170"/>
      <c r="J221" s="170"/>
      <c r="K221" s="170"/>
      <c r="L221" s="170"/>
      <c r="M221" s="170"/>
    </row>
    <row r="222" spans="2:13" x14ac:dyDescent="0.35">
      <c r="B222" s="184"/>
      <c r="F222" s="170"/>
      <c r="G222" s="170"/>
      <c r="H222" s="170"/>
      <c r="I222" s="170"/>
      <c r="J222" s="170"/>
      <c r="K222" s="170"/>
      <c r="L222" s="170"/>
      <c r="M222" s="170"/>
    </row>
    <row r="223" spans="2:13" x14ac:dyDescent="0.35">
      <c r="B223" s="184"/>
      <c r="F223" s="170"/>
      <c r="G223" s="170"/>
      <c r="H223" s="170"/>
      <c r="I223" s="170"/>
      <c r="J223" s="170"/>
      <c r="K223" s="170"/>
      <c r="L223" s="170"/>
      <c r="M223" s="170"/>
    </row>
    <row r="224" spans="2:13" x14ac:dyDescent="0.35">
      <c r="B224" s="184"/>
      <c r="F224" s="170"/>
      <c r="G224" s="170"/>
      <c r="H224" s="170"/>
      <c r="I224" s="170"/>
      <c r="J224" s="170"/>
      <c r="K224" s="170"/>
      <c r="L224" s="170"/>
      <c r="M224" s="170"/>
    </row>
    <row r="225" spans="2:13" x14ac:dyDescent="0.35">
      <c r="B225" s="184"/>
      <c r="F225" s="170"/>
      <c r="G225" s="170"/>
      <c r="H225" s="170"/>
      <c r="I225" s="170"/>
      <c r="J225" s="170"/>
      <c r="K225" s="170"/>
      <c r="L225" s="170"/>
      <c r="M225" s="170"/>
    </row>
    <row r="226" spans="2:13" x14ac:dyDescent="0.35">
      <c r="B226" s="184"/>
      <c r="F226" s="170"/>
      <c r="G226" s="170"/>
      <c r="H226" s="170"/>
      <c r="I226" s="170"/>
      <c r="J226" s="170"/>
      <c r="K226" s="170"/>
      <c r="L226" s="170"/>
      <c r="M226" s="170"/>
    </row>
    <row r="227" spans="2:13" x14ac:dyDescent="0.35">
      <c r="B227" s="184"/>
      <c r="F227" s="170"/>
      <c r="G227" s="170"/>
      <c r="H227" s="170"/>
      <c r="I227" s="170"/>
      <c r="J227" s="170"/>
      <c r="K227" s="170"/>
      <c r="L227" s="170"/>
      <c r="M227" s="170"/>
    </row>
    <row r="228" spans="2:13" x14ac:dyDescent="0.35">
      <c r="B228" s="184"/>
      <c r="F228" s="170"/>
      <c r="G228" s="170"/>
      <c r="H228" s="170"/>
      <c r="I228" s="170"/>
      <c r="J228" s="170"/>
      <c r="K228" s="170"/>
      <c r="L228" s="170"/>
      <c r="M228" s="170"/>
    </row>
    <row r="229" spans="2:13" x14ac:dyDescent="0.35">
      <c r="B229" s="184"/>
      <c r="F229" s="170"/>
      <c r="G229" s="170"/>
      <c r="H229" s="170"/>
      <c r="I229" s="170"/>
      <c r="J229" s="170"/>
      <c r="K229" s="170"/>
      <c r="L229" s="170"/>
      <c r="M229" s="170"/>
    </row>
    <row r="230" spans="2:13" x14ac:dyDescent="0.35">
      <c r="B230" s="184"/>
      <c r="F230" s="170"/>
      <c r="G230" s="170"/>
      <c r="H230" s="170"/>
      <c r="I230" s="170"/>
      <c r="J230" s="170"/>
      <c r="K230" s="170"/>
      <c r="L230" s="170"/>
      <c r="M230" s="170"/>
    </row>
    <row r="231" spans="2:13" x14ac:dyDescent="0.35">
      <c r="B231" s="184"/>
      <c r="F231" s="170"/>
      <c r="G231" s="170"/>
      <c r="H231" s="170"/>
      <c r="I231" s="170"/>
      <c r="J231" s="170"/>
      <c r="K231" s="170"/>
      <c r="L231" s="170"/>
      <c r="M231" s="170"/>
    </row>
    <row r="232" spans="2:13" x14ac:dyDescent="0.35">
      <c r="B232" s="184"/>
      <c r="F232" s="170"/>
      <c r="G232" s="170"/>
      <c r="H232" s="170"/>
      <c r="I232" s="170"/>
      <c r="J232" s="170"/>
      <c r="K232" s="170"/>
      <c r="L232" s="170"/>
      <c r="M232" s="170"/>
    </row>
    <row r="233" spans="2:13" x14ac:dyDescent="0.35">
      <c r="B233" s="184"/>
      <c r="F233" s="170"/>
      <c r="G233" s="170"/>
      <c r="H233" s="170"/>
      <c r="I233" s="170"/>
      <c r="J233" s="170"/>
      <c r="K233" s="170"/>
      <c r="L233" s="170"/>
      <c r="M233" s="170"/>
    </row>
    <row r="234" spans="2:13" x14ac:dyDescent="0.35">
      <c r="B234" s="184"/>
      <c r="F234" s="170"/>
      <c r="G234" s="170"/>
      <c r="H234" s="170"/>
      <c r="I234" s="170"/>
      <c r="J234" s="170"/>
      <c r="K234" s="170"/>
      <c r="L234" s="170"/>
      <c r="M234" s="170"/>
    </row>
    <row r="235" spans="2:13" x14ac:dyDescent="0.35">
      <c r="B235" s="184"/>
      <c r="F235" s="170"/>
      <c r="G235" s="170"/>
      <c r="H235" s="170"/>
      <c r="I235" s="170"/>
      <c r="J235" s="170"/>
      <c r="K235" s="170"/>
      <c r="L235" s="170"/>
      <c r="M235" s="170"/>
    </row>
    <row r="236" spans="2:13" x14ac:dyDescent="0.35">
      <c r="B236" s="184"/>
      <c r="F236" s="170"/>
      <c r="G236" s="170"/>
      <c r="H236" s="170"/>
      <c r="I236" s="170"/>
      <c r="J236" s="170"/>
      <c r="K236" s="170"/>
      <c r="L236" s="170"/>
      <c r="M236" s="170"/>
    </row>
    <row r="237" spans="2:13" x14ac:dyDescent="0.35">
      <c r="B237" s="184"/>
      <c r="F237" s="170"/>
      <c r="G237" s="170"/>
      <c r="H237" s="170"/>
      <c r="I237" s="170"/>
      <c r="J237" s="170"/>
      <c r="K237" s="170"/>
      <c r="L237" s="170"/>
      <c r="M237" s="170"/>
    </row>
    <row r="238" spans="2:13" x14ac:dyDescent="0.35">
      <c r="B238" s="184"/>
      <c r="F238" s="170"/>
      <c r="G238" s="170"/>
      <c r="H238" s="170"/>
      <c r="I238" s="170"/>
      <c r="J238" s="170"/>
      <c r="K238" s="170"/>
      <c r="L238" s="170"/>
      <c r="M238" s="170"/>
    </row>
    <row r="239" spans="2:13" x14ac:dyDescent="0.35">
      <c r="B239" s="184"/>
      <c r="F239" s="170"/>
      <c r="G239" s="170"/>
      <c r="H239" s="170"/>
      <c r="I239" s="170"/>
      <c r="J239" s="170"/>
      <c r="K239" s="170"/>
      <c r="L239" s="170"/>
      <c r="M239" s="170"/>
    </row>
    <row r="240" spans="2:13" x14ac:dyDescent="0.35">
      <c r="B240" s="184"/>
      <c r="F240" s="170"/>
      <c r="G240" s="170"/>
      <c r="H240" s="170"/>
      <c r="I240" s="170"/>
      <c r="J240" s="170"/>
      <c r="K240" s="170"/>
      <c r="L240" s="170"/>
      <c r="M240" s="170"/>
    </row>
    <row r="241" spans="2:13" x14ac:dyDescent="0.35">
      <c r="B241" s="184"/>
      <c r="F241" s="170"/>
      <c r="G241" s="170"/>
      <c r="H241" s="170"/>
      <c r="I241" s="170"/>
      <c r="J241" s="170"/>
      <c r="K241" s="170"/>
      <c r="L241" s="170"/>
      <c r="M241" s="170"/>
    </row>
    <row r="242" spans="2:13" x14ac:dyDescent="0.35">
      <c r="B242" s="184"/>
      <c r="F242" s="170"/>
      <c r="G242" s="170"/>
      <c r="H242" s="170"/>
      <c r="I242" s="170"/>
      <c r="J242" s="170"/>
      <c r="K242" s="170"/>
      <c r="L242" s="170"/>
      <c r="M242" s="170"/>
    </row>
    <row r="243" spans="2:13" x14ac:dyDescent="0.35">
      <c r="B243" s="184"/>
      <c r="F243" s="170"/>
      <c r="G243" s="170"/>
      <c r="H243" s="170"/>
      <c r="I243" s="170"/>
      <c r="J243" s="170"/>
      <c r="K243" s="170"/>
      <c r="L243" s="170"/>
      <c r="M243" s="170"/>
    </row>
    <row r="244" spans="2:13" x14ac:dyDescent="0.35">
      <c r="B244" s="184"/>
      <c r="F244" s="170"/>
      <c r="G244" s="170"/>
      <c r="H244" s="170"/>
      <c r="I244" s="170"/>
      <c r="J244" s="170"/>
      <c r="K244" s="170"/>
      <c r="L244" s="170"/>
      <c r="M244" s="170"/>
    </row>
    <row r="245" spans="2:13" x14ac:dyDescent="0.35">
      <c r="B245" s="184"/>
      <c r="F245" s="170"/>
      <c r="G245" s="170"/>
      <c r="H245" s="170"/>
      <c r="I245" s="170"/>
      <c r="J245" s="170"/>
      <c r="K245" s="170"/>
      <c r="L245" s="170"/>
      <c r="M245" s="170"/>
    </row>
    <row r="246" spans="2:13" x14ac:dyDescent="0.35">
      <c r="B246" s="184"/>
      <c r="F246" s="170"/>
      <c r="G246" s="170"/>
      <c r="H246" s="170"/>
      <c r="I246" s="170"/>
      <c r="J246" s="170"/>
      <c r="K246" s="170"/>
      <c r="L246" s="170"/>
      <c r="M246" s="170"/>
    </row>
    <row r="247" spans="2:13" x14ac:dyDescent="0.35">
      <c r="B247" s="184"/>
      <c r="F247" s="170"/>
      <c r="G247" s="170"/>
      <c r="H247" s="170"/>
      <c r="I247" s="170"/>
      <c r="J247" s="170"/>
      <c r="K247" s="170"/>
      <c r="L247" s="170"/>
      <c r="M247" s="170"/>
    </row>
    <row r="248" spans="2:13" x14ac:dyDescent="0.35">
      <c r="B248" s="184"/>
      <c r="F248" s="170"/>
      <c r="G248" s="170"/>
      <c r="H248" s="170"/>
      <c r="I248" s="170"/>
      <c r="J248" s="170"/>
      <c r="K248" s="170"/>
      <c r="L248" s="170"/>
      <c r="M248" s="170"/>
    </row>
    <row r="249" spans="2:13" x14ac:dyDescent="0.35">
      <c r="B249" s="184"/>
      <c r="F249" s="170"/>
      <c r="G249" s="170"/>
      <c r="H249" s="170"/>
      <c r="I249" s="170"/>
      <c r="J249" s="170"/>
      <c r="K249" s="170"/>
      <c r="L249" s="170"/>
      <c r="M249" s="170"/>
    </row>
    <row r="250" spans="2:13" x14ac:dyDescent="0.35">
      <c r="B250" s="184"/>
      <c r="F250" s="170"/>
      <c r="G250" s="170"/>
      <c r="H250" s="170"/>
      <c r="I250" s="170"/>
      <c r="J250" s="170"/>
      <c r="K250" s="170"/>
      <c r="L250" s="170"/>
      <c r="M250" s="170"/>
    </row>
    <row r="251" spans="2:13" x14ac:dyDescent="0.35">
      <c r="B251" s="184"/>
      <c r="F251" s="170"/>
      <c r="G251" s="170"/>
      <c r="H251" s="170"/>
      <c r="I251" s="170"/>
      <c r="J251" s="170"/>
      <c r="K251" s="170"/>
      <c r="L251" s="170"/>
      <c r="M251" s="170"/>
    </row>
    <row r="252" spans="2:13" x14ac:dyDescent="0.35">
      <c r="B252" s="184"/>
      <c r="F252" s="170"/>
      <c r="G252" s="170"/>
      <c r="H252" s="170"/>
      <c r="I252" s="170"/>
      <c r="J252" s="170"/>
      <c r="K252" s="170"/>
      <c r="L252" s="170"/>
      <c r="M252" s="170"/>
    </row>
    <row r="253" spans="2:13" x14ac:dyDescent="0.35">
      <c r="B253" s="184"/>
      <c r="F253" s="170"/>
      <c r="G253" s="170"/>
      <c r="H253" s="170"/>
      <c r="I253" s="170"/>
      <c r="J253" s="170"/>
      <c r="K253" s="170"/>
      <c r="L253" s="170"/>
      <c r="M253" s="170"/>
    </row>
    <row r="254" spans="2:13" x14ac:dyDescent="0.35">
      <c r="B254" s="184"/>
      <c r="F254" s="170"/>
      <c r="G254" s="170"/>
      <c r="H254" s="170"/>
      <c r="I254" s="170"/>
      <c r="J254" s="170"/>
      <c r="K254" s="170"/>
      <c r="L254" s="170"/>
      <c r="M254" s="170"/>
    </row>
    <row r="255" spans="2:13" x14ac:dyDescent="0.35">
      <c r="B255" s="184"/>
      <c r="F255" s="170"/>
      <c r="G255" s="170"/>
      <c r="H255" s="170"/>
      <c r="I255" s="170"/>
      <c r="J255" s="170"/>
      <c r="K255" s="170"/>
      <c r="L255" s="170"/>
      <c r="M255" s="170"/>
    </row>
    <row r="256" spans="2:13" x14ac:dyDescent="0.35">
      <c r="B256" s="184"/>
      <c r="F256" s="170"/>
      <c r="G256" s="170"/>
      <c r="H256" s="170"/>
      <c r="I256" s="170"/>
      <c r="J256" s="170"/>
      <c r="K256" s="170"/>
      <c r="L256" s="170"/>
      <c r="M256" s="170"/>
    </row>
    <row r="257" spans="2:13" x14ac:dyDescent="0.35">
      <c r="B257" s="184"/>
      <c r="F257" s="170"/>
      <c r="G257" s="170"/>
      <c r="H257" s="170"/>
      <c r="I257" s="170"/>
      <c r="J257" s="170"/>
      <c r="K257" s="170"/>
      <c r="L257" s="170"/>
      <c r="M257" s="170"/>
    </row>
    <row r="258" spans="2:13" x14ac:dyDescent="0.35">
      <c r="B258" s="184"/>
      <c r="F258" s="170"/>
      <c r="G258" s="170"/>
      <c r="H258" s="170"/>
      <c r="I258" s="170"/>
      <c r="J258" s="170"/>
      <c r="K258" s="170"/>
      <c r="L258" s="170"/>
      <c r="M258" s="170"/>
    </row>
    <row r="259" spans="2:13" x14ac:dyDescent="0.35">
      <c r="B259" s="184"/>
      <c r="F259" s="170"/>
      <c r="G259" s="170"/>
      <c r="H259" s="170"/>
      <c r="I259" s="170"/>
      <c r="J259" s="170"/>
      <c r="K259" s="170"/>
      <c r="L259" s="170"/>
      <c r="M259" s="170"/>
    </row>
    <row r="260" spans="2:13" x14ac:dyDescent="0.35">
      <c r="B260" s="184"/>
      <c r="F260" s="170"/>
      <c r="G260" s="170"/>
      <c r="H260" s="170"/>
      <c r="I260" s="170"/>
      <c r="J260" s="170"/>
      <c r="K260" s="170"/>
      <c r="L260" s="170"/>
      <c r="M260" s="170"/>
    </row>
    <row r="261" spans="2:13" x14ac:dyDescent="0.35">
      <c r="B261" s="184"/>
      <c r="F261" s="170"/>
      <c r="G261" s="170"/>
      <c r="H261" s="170"/>
      <c r="I261" s="170"/>
      <c r="J261" s="170"/>
      <c r="K261" s="170"/>
      <c r="L261" s="170"/>
      <c r="M261" s="170"/>
    </row>
    <row r="262" spans="2:13" x14ac:dyDescent="0.35">
      <c r="B262" s="184"/>
      <c r="F262" s="170"/>
      <c r="G262" s="170"/>
      <c r="H262" s="170"/>
      <c r="I262" s="170"/>
      <c r="J262" s="170"/>
      <c r="K262" s="170"/>
      <c r="L262" s="170"/>
      <c r="M262" s="170"/>
    </row>
    <row r="263" spans="2:13" x14ac:dyDescent="0.35">
      <c r="B263" s="184"/>
      <c r="F263" s="170"/>
      <c r="G263" s="170"/>
      <c r="H263" s="170"/>
      <c r="I263" s="170"/>
      <c r="J263" s="170"/>
      <c r="K263" s="170"/>
      <c r="L263" s="170"/>
      <c r="M263" s="170"/>
    </row>
    <row r="264" spans="2:13" x14ac:dyDescent="0.35">
      <c r="B264" s="184"/>
      <c r="F264" s="170"/>
      <c r="G264" s="170"/>
      <c r="H264" s="170"/>
      <c r="I264" s="170"/>
      <c r="J264" s="170"/>
      <c r="K264" s="170"/>
      <c r="L264" s="170"/>
      <c r="M264" s="170"/>
    </row>
    <row r="265" spans="2:13" x14ac:dyDescent="0.35">
      <c r="B265" s="184"/>
      <c r="F265" s="170"/>
      <c r="G265" s="170"/>
      <c r="H265" s="170"/>
      <c r="I265" s="170"/>
      <c r="J265" s="170"/>
      <c r="K265" s="170"/>
      <c r="L265" s="170"/>
      <c r="M265" s="170"/>
    </row>
    <row r="266" spans="2:13" x14ac:dyDescent="0.35">
      <c r="B266" s="184"/>
      <c r="F266" s="170"/>
      <c r="G266" s="170"/>
      <c r="H266" s="170"/>
      <c r="I266" s="170"/>
      <c r="J266" s="170"/>
      <c r="K266" s="170"/>
      <c r="L266" s="170"/>
      <c r="M266" s="170"/>
    </row>
    <row r="267" spans="2:13" x14ac:dyDescent="0.35">
      <c r="B267" s="184"/>
      <c r="F267" s="170"/>
      <c r="G267" s="170"/>
      <c r="H267" s="170"/>
      <c r="I267" s="170"/>
      <c r="J267" s="170"/>
      <c r="K267" s="170"/>
      <c r="L267" s="170"/>
      <c r="M267" s="170"/>
    </row>
    <row r="268" spans="2:13" x14ac:dyDescent="0.35">
      <c r="B268" s="184"/>
      <c r="F268" s="170"/>
      <c r="G268" s="170"/>
      <c r="H268" s="170"/>
      <c r="I268" s="170"/>
      <c r="J268" s="170"/>
      <c r="K268" s="170"/>
      <c r="L268" s="170"/>
      <c r="M268" s="170"/>
    </row>
    <row r="269" spans="2:13" x14ac:dyDescent="0.35">
      <c r="B269" s="184"/>
      <c r="F269" s="170"/>
      <c r="G269" s="170"/>
      <c r="H269" s="170"/>
      <c r="I269" s="170"/>
      <c r="J269" s="170"/>
      <c r="K269" s="170"/>
      <c r="L269" s="170"/>
      <c r="M269" s="170"/>
    </row>
    <row r="270" spans="2:13" x14ac:dyDescent="0.35">
      <c r="B270" s="184"/>
      <c r="F270" s="170"/>
      <c r="G270" s="170"/>
      <c r="H270" s="170"/>
      <c r="I270" s="170"/>
      <c r="J270" s="170"/>
      <c r="K270" s="170"/>
      <c r="L270" s="170"/>
      <c r="M270" s="170"/>
    </row>
    <row r="271" spans="2:13" x14ac:dyDescent="0.35">
      <c r="B271" s="184"/>
      <c r="F271" s="170"/>
      <c r="G271" s="170"/>
      <c r="H271" s="170"/>
      <c r="I271" s="170"/>
      <c r="J271" s="170"/>
      <c r="K271" s="170"/>
      <c r="L271" s="170"/>
      <c r="M271" s="170"/>
    </row>
    <row r="272" spans="2:13" x14ac:dyDescent="0.35">
      <c r="B272" s="184"/>
      <c r="F272" s="170"/>
      <c r="G272" s="170"/>
      <c r="H272" s="170"/>
      <c r="I272" s="170"/>
      <c r="J272" s="170"/>
      <c r="K272" s="170"/>
      <c r="L272" s="170"/>
      <c r="M272" s="170"/>
    </row>
    <row r="273" spans="2:13" x14ac:dyDescent="0.35">
      <c r="B273" s="184"/>
      <c r="F273" s="170"/>
      <c r="G273" s="170"/>
      <c r="H273" s="170"/>
      <c r="I273" s="170"/>
      <c r="J273" s="170"/>
      <c r="K273" s="170"/>
      <c r="L273" s="170"/>
      <c r="M273" s="170"/>
    </row>
    <row r="274" spans="2:13" x14ac:dyDescent="0.35">
      <c r="B274" s="184"/>
      <c r="F274" s="170"/>
      <c r="G274" s="170"/>
      <c r="H274" s="170"/>
      <c r="I274" s="170"/>
      <c r="J274" s="170"/>
      <c r="K274" s="170"/>
      <c r="L274" s="170"/>
      <c r="M274" s="170"/>
    </row>
    <row r="275" spans="2:13" x14ac:dyDescent="0.35">
      <c r="B275" s="184"/>
      <c r="F275" s="170"/>
      <c r="G275" s="170"/>
      <c r="H275" s="170"/>
      <c r="I275" s="170"/>
      <c r="J275" s="170"/>
      <c r="K275" s="170"/>
      <c r="L275" s="170"/>
      <c r="M275" s="170"/>
    </row>
    <row r="276" spans="2:13" x14ac:dyDescent="0.35">
      <c r="B276" s="184"/>
      <c r="F276" s="170"/>
      <c r="G276" s="170"/>
      <c r="H276" s="170"/>
      <c r="I276" s="170"/>
      <c r="J276" s="170"/>
      <c r="K276" s="170"/>
      <c r="L276" s="170"/>
      <c r="M276" s="170"/>
    </row>
    <row r="277" spans="2:13" x14ac:dyDescent="0.35">
      <c r="B277" s="184"/>
      <c r="F277" s="170"/>
      <c r="G277" s="170"/>
      <c r="H277" s="170"/>
      <c r="I277" s="170"/>
      <c r="J277" s="170"/>
      <c r="K277" s="170"/>
      <c r="L277" s="170"/>
      <c r="M277" s="170"/>
    </row>
    <row r="278" spans="2:13" x14ac:dyDescent="0.35">
      <c r="B278" s="184"/>
      <c r="F278" s="170"/>
      <c r="G278" s="170"/>
      <c r="H278" s="170"/>
      <c r="I278" s="170"/>
      <c r="J278" s="170"/>
      <c r="K278" s="170"/>
      <c r="L278" s="170"/>
      <c r="M278" s="170"/>
    </row>
    <row r="279" spans="2:13" x14ac:dyDescent="0.35">
      <c r="B279" s="184"/>
      <c r="F279" s="170"/>
      <c r="G279" s="170"/>
      <c r="H279" s="170"/>
      <c r="I279" s="170"/>
      <c r="J279" s="170"/>
      <c r="K279" s="170"/>
      <c r="L279" s="170"/>
      <c r="M279" s="170"/>
    </row>
    <row r="280" spans="2:13" x14ac:dyDescent="0.35">
      <c r="B280" s="184"/>
      <c r="F280" s="170"/>
      <c r="G280" s="170"/>
      <c r="H280" s="170"/>
      <c r="I280" s="170"/>
      <c r="J280" s="170"/>
      <c r="K280" s="170"/>
      <c r="L280" s="170"/>
      <c r="M280" s="170"/>
    </row>
    <row r="281" spans="2:13" x14ac:dyDescent="0.35">
      <c r="B281" s="184"/>
      <c r="F281" s="170"/>
      <c r="G281" s="170"/>
      <c r="H281" s="170"/>
      <c r="I281" s="170"/>
      <c r="J281" s="170"/>
      <c r="K281" s="170"/>
      <c r="L281" s="170"/>
      <c r="M281" s="170"/>
    </row>
    <row r="282" spans="2:13" x14ac:dyDescent="0.35">
      <c r="B282" s="184"/>
      <c r="F282" s="170"/>
      <c r="G282" s="170"/>
      <c r="H282" s="170"/>
      <c r="I282" s="170"/>
      <c r="J282" s="170"/>
      <c r="K282" s="170"/>
      <c r="L282" s="170"/>
      <c r="M282" s="170"/>
    </row>
    <row r="283" spans="2:13" x14ac:dyDescent="0.35">
      <c r="B283" s="184"/>
      <c r="F283" s="170"/>
      <c r="G283" s="170"/>
      <c r="H283" s="170"/>
      <c r="I283" s="170"/>
      <c r="J283" s="170"/>
      <c r="K283" s="170"/>
      <c r="L283" s="170"/>
      <c r="M283" s="170"/>
    </row>
    <row r="284" spans="2:13" x14ac:dyDescent="0.35">
      <c r="B284" s="184"/>
      <c r="F284" s="170"/>
      <c r="G284" s="170"/>
      <c r="H284" s="170"/>
      <c r="I284" s="170"/>
      <c r="J284" s="170"/>
      <c r="K284" s="170"/>
      <c r="L284" s="170"/>
      <c r="M284" s="170"/>
    </row>
    <row r="285" spans="2:13" x14ac:dyDescent="0.35">
      <c r="B285" s="184"/>
      <c r="F285" s="170"/>
      <c r="G285" s="170"/>
      <c r="H285" s="170"/>
      <c r="I285" s="170"/>
      <c r="J285" s="170"/>
      <c r="K285" s="170"/>
      <c r="L285" s="170"/>
      <c r="M285" s="170"/>
    </row>
    <row r="286" spans="2:13" x14ac:dyDescent="0.35">
      <c r="B286" s="184"/>
      <c r="F286" s="170"/>
      <c r="G286" s="170"/>
      <c r="H286" s="170"/>
      <c r="I286" s="170"/>
      <c r="J286" s="170"/>
      <c r="K286" s="170"/>
      <c r="L286" s="170"/>
      <c r="M286" s="170"/>
    </row>
    <row r="287" spans="2:13" x14ac:dyDescent="0.35">
      <c r="B287" s="184"/>
      <c r="F287" s="170"/>
      <c r="G287" s="170"/>
      <c r="H287" s="170"/>
      <c r="I287" s="170"/>
      <c r="J287" s="170"/>
      <c r="K287" s="170"/>
      <c r="L287" s="170"/>
      <c r="M287" s="170"/>
    </row>
    <row r="288" spans="2:13" x14ac:dyDescent="0.35">
      <c r="B288" s="184"/>
      <c r="F288" s="170"/>
      <c r="G288" s="170"/>
      <c r="H288" s="170"/>
      <c r="I288" s="170"/>
      <c r="J288" s="170"/>
      <c r="K288" s="170"/>
      <c r="L288" s="170"/>
      <c r="M288" s="170"/>
    </row>
    <row r="289" spans="2:13" x14ac:dyDescent="0.35">
      <c r="B289" s="184"/>
      <c r="F289" s="170"/>
      <c r="G289" s="170"/>
      <c r="H289" s="170"/>
      <c r="I289" s="170"/>
      <c r="J289" s="170"/>
      <c r="K289" s="170"/>
      <c r="L289" s="170"/>
      <c r="M289" s="170"/>
    </row>
    <row r="290" spans="2:13" x14ac:dyDescent="0.35">
      <c r="B290" s="184"/>
      <c r="F290" s="170"/>
      <c r="G290" s="170"/>
      <c r="H290" s="170"/>
      <c r="I290" s="170"/>
      <c r="J290" s="170"/>
      <c r="K290" s="170"/>
      <c r="L290" s="170"/>
      <c r="M290" s="170"/>
    </row>
    <row r="291" spans="2:13" x14ac:dyDescent="0.35">
      <c r="B291" s="184"/>
      <c r="F291" s="170"/>
      <c r="G291" s="170"/>
      <c r="H291" s="170"/>
      <c r="I291" s="170"/>
      <c r="J291" s="170"/>
      <c r="K291" s="170"/>
      <c r="L291" s="170"/>
      <c r="M291" s="170"/>
    </row>
    <row r="292" spans="2:13" x14ac:dyDescent="0.35">
      <c r="B292" s="184"/>
      <c r="F292" s="170"/>
      <c r="G292" s="170"/>
      <c r="H292" s="170"/>
      <c r="I292" s="170"/>
      <c r="J292" s="170"/>
      <c r="K292" s="170"/>
      <c r="L292" s="170"/>
      <c r="M292" s="170"/>
    </row>
    <row r="293" spans="2:13" x14ac:dyDescent="0.35">
      <c r="B293" s="184"/>
      <c r="F293" s="170"/>
      <c r="G293" s="170"/>
      <c r="H293" s="170"/>
      <c r="I293" s="170"/>
      <c r="J293" s="170"/>
      <c r="K293" s="170"/>
      <c r="L293" s="170"/>
      <c r="M293" s="170"/>
    </row>
    <row r="294" spans="2:13" x14ac:dyDescent="0.35">
      <c r="B294" s="184"/>
      <c r="F294" s="170"/>
      <c r="G294" s="170"/>
      <c r="H294" s="170"/>
      <c r="I294" s="170"/>
      <c r="J294" s="170"/>
      <c r="K294" s="170"/>
      <c r="L294" s="170"/>
      <c r="M294" s="170"/>
    </row>
    <row r="295" spans="2:13" x14ac:dyDescent="0.35">
      <c r="B295" s="184"/>
      <c r="F295" s="170"/>
      <c r="G295" s="170"/>
      <c r="H295" s="170"/>
      <c r="I295" s="170"/>
      <c r="J295" s="170"/>
      <c r="K295" s="170"/>
      <c r="L295" s="170"/>
      <c r="M295" s="170"/>
    </row>
    <row r="296" spans="2:13" x14ac:dyDescent="0.35">
      <c r="B296" s="184"/>
      <c r="F296" s="170"/>
      <c r="G296" s="170"/>
      <c r="H296" s="170"/>
      <c r="I296" s="170"/>
      <c r="J296" s="170"/>
      <c r="K296" s="170"/>
      <c r="L296" s="170"/>
      <c r="M296" s="170"/>
    </row>
    <row r="297" spans="2:13" x14ac:dyDescent="0.35">
      <c r="B297" s="184"/>
      <c r="F297" s="170"/>
      <c r="G297" s="170"/>
      <c r="H297" s="170"/>
      <c r="I297" s="170"/>
      <c r="J297" s="170"/>
      <c r="K297" s="170"/>
      <c r="L297" s="170"/>
      <c r="M297" s="170"/>
    </row>
    <row r="298" spans="2:13" x14ac:dyDescent="0.35">
      <c r="B298" s="184"/>
      <c r="F298" s="170"/>
      <c r="G298" s="170"/>
      <c r="H298" s="170"/>
      <c r="I298" s="170"/>
      <c r="J298" s="170"/>
      <c r="K298" s="170"/>
      <c r="L298" s="170"/>
      <c r="M298" s="170"/>
    </row>
    <row r="299" spans="2:13" x14ac:dyDescent="0.35">
      <c r="B299" s="184"/>
      <c r="F299" s="170"/>
      <c r="G299" s="170"/>
      <c r="H299" s="170"/>
      <c r="I299" s="170"/>
      <c r="J299" s="170"/>
      <c r="K299" s="170"/>
      <c r="L299" s="170"/>
      <c r="M299" s="170"/>
    </row>
    <row r="300" spans="2:13" x14ac:dyDescent="0.35">
      <c r="B300" s="184"/>
      <c r="F300" s="170"/>
      <c r="G300" s="170"/>
      <c r="H300" s="170"/>
      <c r="I300" s="170"/>
      <c r="J300" s="170"/>
      <c r="K300" s="170"/>
      <c r="L300" s="170"/>
      <c r="M300" s="170"/>
    </row>
    <row r="301" spans="2:13" x14ac:dyDescent="0.35">
      <c r="B301" s="184"/>
      <c r="F301" s="170"/>
      <c r="G301" s="170"/>
      <c r="H301" s="170"/>
      <c r="I301" s="170"/>
      <c r="J301" s="170"/>
      <c r="K301" s="170"/>
      <c r="L301" s="170"/>
      <c r="M301" s="170"/>
    </row>
    <row r="302" spans="2:13" x14ac:dyDescent="0.35">
      <c r="B302" s="184"/>
      <c r="F302" s="170"/>
      <c r="G302" s="170"/>
      <c r="H302" s="170"/>
      <c r="I302" s="170"/>
      <c r="J302" s="170"/>
      <c r="K302" s="170"/>
      <c r="L302" s="170"/>
      <c r="M302" s="170"/>
    </row>
    <row r="303" spans="2:13" x14ac:dyDescent="0.35">
      <c r="B303" s="184"/>
      <c r="F303" s="170"/>
      <c r="G303" s="170"/>
      <c r="H303" s="170"/>
      <c r="I303" s="170"/>
      <c r="J303" s="170"/>
      <c r="K303" s="170"/>
      <c r="L303" s="170"/>
      <c r="M303" s="170"/>
    </row>
    <row r="304" spans="2:13" x14ac:dyDescent="0.35">
      <c r="B304" s="184"/>
      <c r="F304" s="170"/>
      <c r="G304" s="170"/>
      <c r="H304" s="170"/>
      <c r="I304" s="170"/>
      <c r="J304" s="170"/>
      <c r="K304" s="170"/>
      <c r="L304" s="170"/>
      <c r="M304" s="170"/>
    </row>
    <row r="305" spans="2:13" x14ac:dyDescent="0.35">
      <c r="B305" s="184"/>
      <c r="F305" s="170"/>
      <c r="G305" s="170"/>
      <c r="H305" s="170"/>
      <c r="I305" s="170"/>
      <c r="J305" s="170"/>
      <c r="K305" s="170"/>
      <c r="L305" s="170"/>
      <c r="M305" s="170"/>
    </row>
    <row r="306" spans="2:13" x14ac:dyDescent="0.35">
      <c r="B306" s="184"/>
      <c r="F306" s="170"/>
      <c r="G306" s="170"/>
      <c r="H306" s="170"/>
      <c r="I306" s="170"/>
      <c r="J306" s="170"/>
      <c r="K306" s="170"/>
      <c r="L306" s="170"/>
      <c r="M306" s="170"/>
    </row>
    <row r="307" spans="2:13" x14ac:dyDescent="0.35">
      <c r="B307" s="184"/>
      <c r="F307" s="170"/>
      <c r="G307" s="170"/>
      <c r="H307" s="170"/>
      <c r="I307" s="170"/>
      <c r="J307" s="170"/>
      <c r="K307" s="170"/>
      <c r="L307" s="170"/>
      <c r="M307" s="170"/>
    </row>
    <row r="308" spans="2:13" x14ac:dyDescent="0.35">
      <c r="B308" s="184"/>
      <c r="F308" s="170"/>
      <c r="G308" s="170"/>
      <c r="H308" s="170"/>
      <c r="I308" s="170"/>
      <c r="J308" s="170"/>
      <c r="K308" s="170"/>
      <c r="L308" s="170"/>
      <c r="M308" s="170"/>
    </row>
    <row r="309" spans="2:13" x14ac:dyDescent="0.35">
      <c r="B309" s="184"/>
      <c r="F309" s="170"/>
      <c r="G309" s="170"/>
      <c r="H309" s="170"/>
      <c r="I309" s="170"/>
      <c r="J309" s="170"/>
      <c r="K309" s="170"/>
      <c r="L309" s="170"/>
      <c r="M309" s="170"/>
    </row>
    <row r="310" spans="2:13" x14ac:dyDescent="0.35">
      <c r="B310" s="184"/>
      <c r="F310" s="170"/>
      <c r="G310" s="170"/>
      <c r="H310" s="170"/>
      <c r="I310" s="170"/>
      <c r="J310" s="170"/>
      <c r="K310" s="170"/>
      <c r="L310" s="170"/>
      <c r="M310" s="170"/>
    </row>
    <row r="311" spans="2:13" x14ac:dyDescent="0.35">
      <c r="B311" s="184"/>
      <c r="F311" s="170"/>
      <c r="G311" s="170"/>
      <c r="H311" s="170"/>
      <c r="I311" s="170"/>
      <c r="J311" s="170"/>
      <c r="K311" s="170"/>
      <c r="L311" s="170"/>
      <c r="M311" s="170"/>
    </row>
    <row r="312" spans="2:13" x14ac:dyDescent="0.35">
      <c r="B312" s="184"/>
      <c r="F312" s="170"/>
      <c r="G312" s="170"/>
      <c r="H312" s="170"/>
      <c r="I312" s="170"/>
      <c r="J312" s="170"/>
      <c r="K312" s="170"/>
      <c r="L312" s="170"/>
      <c r="M312" s="170"/>
    </row>
    <row r="313" spans="2:13" x14ac:dyDescent="0.35">
      <c r="B313" s="184"/>
      <c r="F313" s="170"/>
      <c r="G313" s="170"/>
      <c r="H313" s="170"/>
      <c r="I313" s="170"/>
      <c r="J313" s="170"/>
      <c r="K313" s="170"/>
      <c r="L313" s="170"/>
      <c r="M313" s="170"/>
    </row>
    <row r="314" spans="2:13" x14ac:dyDescent="0.35">
      <c r="B314" s="184"/>
      <c r="F314" s="170"/>
      <c r="G314" s="170"/>
      <c r="H314" s="170"/>
      <c r="I314" s="170"/>
      <c r="J314" s="170"/>
      <c r="K314" s="170"/>
      <c r="L314" s="170"/>
      <c r="M314" s="170"/>
    </row>
    <row r="315" spans="2:13" x14ac:dyDescent="0.35">
      <c r="B315" s="184"/>
      <c r="F315" s="170"/>
      <c r="G315" s="170"/>
      <c r="H315" s="170"/>
      <c r="I315" s="170"/>
      <c r="J315" s="170"/>
      <c r="K315" s="170"/>
      <c r="L315" s="170"/>
      <c r="M315" s="170"/>
    </row>
    <row r="316" spans="2:13" x14ac:dyDescent="0.35">
      <c r="B316" s="184"/>
      <c r="F316" s="170"/>
      <c r="G316" s="170"/>
      <c r="H316" s="170"/>
      <c r="I316" s="170"/>
      <c r="J316" s="170"/>
      <c r="K316" s="170"/>
      <c r="L316" s="170"/>
      <c r="M316" s="170"/>
    </row>
    <row r="317" spans="2:13" x14ac:dyDescent="0.35">
      <c r="B317" s="184"/>
      <c r="F317" s="170"/>
      <c r="G317" s="170"/>
      <c r="H317" s="170"/>
      <c r="I317" s="170"/>
      <c r="J317" s="170"/>
      <c r="K317" s="170"/>
      <c r="L317" s="170"/>
      <c r="M317" s="170"/>
    </row>
    <row r="318" spans="2:13" x14ac:dyDescent="0.35">
      <c r="B318" s="184"/>
      <c r="F318" s="170"/>
      <c r="G318" s="170"/>
      <c r="H318" s="170"/>
      <c r="I318" s="170"/>
      <c r="J318" s="170"/>
      <c r="K318" s="170"/>
      <c r="L318" s="170"/>
      <c r="M318" s="170"/>
    </row>
    <row r="319" spans="2:13" x14ac:dyDescent="0.35">
      <c r="B319" s="184"/>
      <c r="F319" s="170"/>
      <c r="G319" s="170"/>
      <c r="H319" s="170"/>
      <c r="I319" s="170"/>
      <c r="J319" s="170"/>
      <c r="K319" s="170"/>
      <c r="L319" s="170"/>
      <c r="M319" s="170"/>
    </row>
    <row r="320" spans="2:13" x14ac:dyDescent="0.35">
      <c r="B320" s="184"/>
      <c r="F320" s="170"/>
      <c r="G320" s="170"/>
      <c r="H320" s="170"/>
      <c r="I320" s="170"/>
      <c r="J320" s="170"/>
      <c r="K320" s="170"/>
      <c r="L320" s="170"/>
      <c r="M320" s="170"/>
    </row>
    <row r="321" spans="2:13" x14ac:dyDescent="0.35">
      <c r="B321" s="184"/>
      <c r="F321" s="170"/>
      <c r="G321" s="170"/>
      <c r="H321" s="170"/>
      <c r="I321" s="170"/>
      <c r="J321" s="170"/>
      <c r="K321" s="170"/>
      <c r="L321" s="170"/>
      <c r="M321" s="170"/>
    </row>
    <row r="322" spans="2:13" x14ac:dyDescent="0.35">
      <c r="B322" s="184"/>
      <c r="F322" s="170"/>
      <c r="G322" s="170"/>
      <c r="H322" s="170"/>
      <c r="I322" s="170"/>
      <c r="J322" s="170"/>
      <c r="K322" s="170"/>
      <c r="L322" s="170"/>
      <c r="M322" s="170"/>
    </row>
    <row r="323" spans="2:13" x14ac:dyDescent="0.35">
      <c r="B323" s="184"/>
      <c r="F323" s="170"/>
      <c r="G323" s="170"/>
      <c r="H323" s="170"/>
      <c r="I323" s="170"/>
      <c r="J323" s="170"/>
      <c r="K323" s="170"/>
      <c r="L323" s="170"/>
      <c r="M323" s="170"/>
    </row>
    <row r="324" spans="2:13" x14ac:dyDescent="0.35">
      <c r="B324" s="184"/>
      <c r="F324" s="170"/>
      <c r="G324" s="170"/>
      <c r="H324" s="170"/>
      <c r="I324" s="170"/>
      <c r="J324" s="170"/>
      <c r="K324" s="170"/>
      <c r="L324" s="170"/>
      <c r="M324" s="170"/>
    </row>
    <row r="325" spans="2:13" x14ac:dyDescent="0.35">
      <c r="B325" s="184"/>
      <c r="F325" s="170"/>
      <c r="G325" s="170"/>
      <c r="H325" s="170"/>
      <c r="I325" s="170"/>
      <c r="J325" s="170"/>
      <c r="K325" s="170"/>
      <c r="L325" s="170"/>
      <c r="M325" s="170"/>
    </row>
    <row r="326" spans="2:13" x14ac:dyDescent="0.35">
      <c r="B326" s="184"/>
      <c r="F326" s="170"/>
      <c r="G326" s="170"/>
      <c r="H326" s="170"/>
      <c r="I326" s="170"/>
      <c r="J326" s="170"/>
      <c r="K326" s="170"/>
      <c r="L326" s="170"/>
      <c r="M326" s="170"/>
    </row>
    <row r="327" spans="2:13" x14ac:dyDescent="0.35">
      <c r="B327" s="184"/>
      <c r="F327" s="170"/>
      <c r="G327" s="170"/>
      <c r="H327" s="170"/>
      <c r="I327" s="170"/>
      <c r="J327" s="170"/>
      <c r="K327" s="170"/>
      <c r="L327" s="170"/>
      <c r="M327" s="170"/>
    </row>
    <row r="328" spans="2:13" x14ac:dyDescent="0.35">
      <c r="B328" s="184"/>
      <c r="F328" s="170"/>
      <c r="G328" s="170"/>
      <c r="H328" s="170"/>
      <c r="I328" s="170"/>
      <c r="J328" s="170"/>
      <c r="K328" s="170"/>
      <c r="L328" s="170"/>
      <c r="M328" s="170"/>
    </row>
    <row r="329" spans="2:13" x14ac:dyDescent="0.35">
      <c r="B329" s="184"/>
      <c r="F329" s="170"/>
      <c r="G329" s="170"/>
      <c r="H329" s="170"/>
      <c r="I329" s="170"/>
      <c r="J329" s="170"/>
      <c r="K329" s="170"/>
      <c r="L329" s="170"/>
      <c r="M329" s="170"/>
    </row>
    <row r="330" spans="2:13" x14ac:dyDescent="0.35">
      <c r="B330" s="184"/>
      <c r="F330" s="170"/>
      <c r="G330" s="170"/>
      <c r="H330" s="170"/>
      <c r="I330" s="170"/>
      <c r="J330" s="170"/>
      <c r="K330" s="170"/>
      <c r="L330" s="170"/>
      <c r="M330" s="170"/>
    </row>
    <row r="331" spans="2:13" x14ac:dyDescent="0.35">
      <c r="B331" s="184"/>
      <c r="F331" s="170"/>
      <c r="G331" s="170"/>
      <c r="H331" s="170"/>
      <c r="I331" s="170"/>
      <c r="J331" s="170"/>
      <c r="K331" s="170"/>
      <c r="L331" s="170"/>
      <c r="M331" s="170"/>
    </row>
    <row r="332" spans="2:13" x14ac:dyDescent="0.35">
      <c r="B332" s="184"/>
      <c r="F332" s="170"/>
      <c r="G332" s="170"/>
      <c r="H332" s="170"/>
      <c r="I332" s="170"/>
      <c r="J332" s="170"/>
      <c r="K332" s="170"/>
      <c r="L332" s="170"/>
      <c r="M332" s="170"/>
    </row>
    <row r="333" spans="2:13" x14ac:dyDescent="0.35">
      <c r="B333" s="184"/>
      <c r="F333" s="170"/>
      <c r="G333" s="170"/>
      <c r="H333" s="170"/>
      <c r="I333" s="170"/>
      <c r="J333" s="170"/>
      <c r="K333" s="170"/>
      <c r="L333" s="170"/>
      <c r="M333" s="170"/>
    </row>
    <row r="334" spans="2:13" x14ac:dyDescent="0.35">
      <c r="B334" s="184"/>
      <c r="F334" s="170"/>
      <c r="G334" s="170"/>
      <c r="H334" s="170"/>
      <c r="I334" s="170"/>
      <c r="J334" s="170"/>
      <c r="K334" s="170"/>
      <c r="L334" s="170"/>
      <c r="M334" s="170"/>
    </row>
    <row r="335" spans="2:13" x14ac:dyDescent="0.35">
      <c r="B335" s="184"/>
      <c r="F335" s="170"/>
      <c r="G335" s="170"/>
      <c r="H335" s="170"/>
      <c r="I335" s="170"/>
      <c r="J335" s="170"/>
      <c r="K335" s="170"/>
      <c r="L335" s="170"/>
      <c r="M335" s="170"/>
    </row>
    <row r="336" spans="2:13" x14ac:dyDescent="0.35">
      <c r="B336" s="184"/>
      <c r="F336" s="170"/>
      <c r="G336" s="170"/>
      <c r="H336" s="170"/>
      <c r="I336" s="170"/>
      <c r="J336" s="170"/>
      <c r="K336" s="170"/>
      <c r="L336" s="170"/>
      <c r="M336" s="170"/>
    </row>
    <row r="337" spans="2:13" x14ac:dyDescent="0.35">
      <c r="B337" s="184"/>
      <c r="F337" s="170"/>
      <c r="G337" s="170"/>
      <c r="H337" s="170"/>
      <c r="I337" s="170"/>
      <c r="J337" s="170"/>
      <c r="K337" s="170"/>
      <c r="L337" s="170"/>
      <c r="M337" s="170"/>
    </row>
    <row r="338" spans="2:13" x14ac:dyDescent="0.35">
      <c r="B338" s="184"/>
      <c r="F338" s="170"/>
      <c r="G338" s="170"/>
      <c r="H338" s="170"/>
      <c r="I338" s="170"/>
      <c r="J338" s="170"/>
      <c r="K338" s="170"/>
      <c r="L338" s="170"/>
      <c r="M338" s="170"/>
    </row>
    <row r="339" spans="2:13" x14ac:dyDescent="0.35">
      <c r="B339" s="184"/>
      <c r="F339" s="170"/>
      <c r="G339" s="170"/>
      <c r="H339" s="170"/>
      <c r="I339" s="170"/>
      <c r="J339" s="170"/>
      <c r="K339" s="170"/>
      <c r="L339" s="170"/>
      <c r="M339" s="170"/>
    </row>
    <row r="340" spans="2:13" x14ac:dyDescent="0.35">
      <c r="B340" s="184"/>
      <c r="F340" s="170"/>
      <c r="G340" s="170"/>
      <c r="H340" s="170"/>
      <c r="I340" s="170"/>
      <c r="J340" s="170"/>
      <c r="K340" s="170"/>
      <c r="L340" s="170"/>
      <c r="M340" s="170"/>
    </row>
    <row r="341" spans="2:13" x14ac:dyDescent="0.35">
      <c r="B341" s="184"/>
      <c r="F341" s="170"/>
      <c r="G341" s="170"/>
      <c r="H341" s="170"/>
      <c r="I341" s="170"/>
      <c r="J341" s="170"/>
      <c r="K341" s="170"/>
      <c r="L341" s="170"/>
      <c r="M341" s="170"/>
    </row>
    <row r="342" spans="2:13" x14ac:dyDescent="0.35">
      <c r="B342" s="184"/>
      <c r="F342" s="170"/>
      <c r="G342" s="170"/>
      <c r="H342" s="170"/>
      <c r="I342" s="170"/>
      <c r="J342" s="170"/>
      <c r="K342" s="170"/>
      <c r="L342" s="170"/>
      <c r="M342" s="170"/>
    </row>
    <row r="343" spans="2:13" x14ac:dyDescent="0.35">
      <c r="B343" s="184"/>
      <c r="F343" s="170"/>
      <c r="G343" s="170"/>
      <c r="H343" s="170"/>
      <c r="I343" s="170"/>
      <c r="J343" s="170"/>
      <c r="K343" s="170"/>
      <c r="L343" s="170"/>
      <c r="M343" s="170"/>
    </row>
    <row r="344" spans="2:13" x14ac:dyDescent="0.35">
      <c r="B344" s="184"/>
      <c r="F344" s="170"/>
      <c r="G344" s="170"/>
      <c r="H344" s="170"/>
      <c r="I344" s="170"/>
      <c r="J344" s="170"/>
      <c r="K344" s="170"/>
      <c r="L344" s="170"/>
      <c r="M344" s="170"/>
    </row>
    <row r="345" spans="2:13" x14ac:dyDescent="0.35">
      <c r="B345" s="184"/>
      <c r="F345" s="170"/>
      <c r="G345" s="170"/>
      <c r="H345" s="170"/>
      <c r="I345" s="170"/>
      <c r="J345" s="170"/>
      <c r="K345" s="170"/>
      <c r="L345" s="170"/>
      <c r="M345" s="170"/>
    </row>
    <row r="346" spans="2:13" x14ac:dyDescent="0.35">
      <c r="B346" s="184"/>
      <c r="F346" s="170"/>
      <c r="G346" s="170"/>
      <c r="H346" s="170"/>
      <c r="I346" s="170"/>
      <c r="J346" s="170"/>
      <c r="K346" s="170"/>
      <c r="L346" s="170"/>
      <c r="M346" s="170"/>
    </row>
    <row r="347" spans="2:13" x14ac:dyDescent="0.35">
      <c r="B347" s="184"/>
      <c r="F347" s="170"/>
      <c r="G347" s="170"/>
      <c r="H347" s="170"/>
      <c r="I347" s="170"/>
      <c r="J347" s="170"/>
      <c r="K347" s="170"/>
      <c r="L347" s="170"/>
      <c r="M347" s="170"/>
    </row>
    <row r="348" spans="2:13" x14ac:dyDescent="0.35">
      <c r="B348" s="184"/>
      <c r="F348" s="170"/>
      <c r="G348" s="170"/>
      <c r="H348" s="170"/>
      <c r="I348" s="170"/>
      <c r="J348" s="170"/>
      <c r="K348" s="170"/>
      <c r="L348" s="170"/>
      <c r="M348" s="170"/>
    </row>
    <row r="349" spans="2:13" x14ac:dyDescent="0.35">
      <c r="B349" s="184"/>
      <c r="F349" s="170"/>
      <c r="G349" s="170"/>
      <c r="H349" s="170"/>
      <c r="I349" s="170"/>
      <c r="J349" s="170"/>
      <c r="K349" s="170"/>
      <c r="L349" s="170"/>
      <c r="M349" s="170"/>
    </row>
    <row r="350" spans="2:13" x14ac:dyDescent="0.35">
      <c r="B350" s="184"/>
      <c r="F350" s="170"/>
      <c r="G350" s="170"/>
      <c r="H350" s="170"/>
      <c r="I350" s="170"/>
      <c r="J350" s="170"/>
      <c r="K350" s="170"/>
      <c r="L350" s="170"/>
      <c r="M350" s="170"/>
    </row>
    <row r="351" spans="2:13" x14ac:dyDescent="0.35">
      <c r="B351" s="184"/>
      <c r="F351" s="170"/>
      <c r="G351" s="170"/>
      <c r="H351" s="170"/>
      <c r="I351" s="170"/>
      <c r="J351" s="170"/>
      <c r="K351" s="170"/>
      <c r="L351" s="170"/>
      <c r="M351" s="170"/>
    </row>
    <row r="352" spans="2:13" x14ac:dyDescent="0.35">
      <c r="B352" s="184"/>
      <c r="F352" s="170"/>
      <c r="G352" s="170"/>
      <c r="H352" s="170"/>
      <c r="I352" s="170"/>
      <c r="J352" s="170"/>
      <c r="K352" s="170"/>
      <c r="L352" s="170"/>
      <c r="M352" s="170"/>
    </row>
    <row r="353" spans="2:13" x14ac:dyDescent="0.35">
      <c r="B353" s="184"/>
      <c r="F353" s="170"/>
      <c r="G353" s="170"/>
      <c r="H353" s="170"/>
      <c r="I353" s="170"/>
      <c r="J353" s="170"/>
      <c r="K353" s="170"/>
      <c r="L353" s="170"/>
      <c r="M353" s="170"/>
    </row>
    <row r="354" spans="2:13" x14ac:dyDescent="0.35">
      <c r="B354" s="184"/>
      <c r="F354" s="170"/>
      <c r="G354" s="170"/>
      <c r="H354" s="170"/>
      <c r="I354" s="170"/>
      <c r="J354" s="170"/>
      <c r="K354" s="170"/>
      <c r="L354" s="170"/>
      <c r="M354" s="170"/>
    </row>
    <row r="355" spans="2:13" x14ac:dyDescent="0.35">
      <c r="B355" s="184"/>
      <c r="F355" s="170"/>
      <c r="G355" s="170"/>
      <c r="H355" s="170"/>
      <c r="I355" s="170"/>
      <c r="J355" s="170"/>
      <c r="K355" s="170"/>
      <c r="L355" s="170"/>
      <c r="M355" s="170"/>
    </row>
    <row r="356" spans="2:13" x14ac:dyDescent="0.35">
      <c r="B356" s="184"/>
      <c r="F356" s="170"/>
      <c r="G356" s="170"/>
      <c r="H356" s="170"/>
      <c r="I356" s="170"/>
      <c r="J356" s="170"/>
      <c r="K356" s="170"/>
      <c r="L356" s="170"/>
      <c r="M356" s="170"/>
    </row>
    <row r="357" spans="2:13" x14ac:dyDescent="0.35">
      <c r="B357" s="184"/>
      <c r="F357" s="170"/>
      <c r="G357" s="170"/>
      <c r="H357" s="170"/>
      <c r="I357" s="170"/>
      <c r="J357" s="170"/>
      <c r="K357" s="170"/>
      <c r="L357" s="170"/>
      <c r="M357" s="170"/>
    </row>
    <row r="358" spans="2:13" x14ac:dyDescent="0.35">
      <c r="B358" s="184"/>
      <c r="F358" s="170"/>
      <c r="G358" s="170"/>
      <c r="H358" s="170"/>
      <c r="I358" s="170"/>
      <c r="J358" s="170"/>
      <c r="K358" s="170"/>
      <c r="L358" s="170"/>
      <c r="M358" s="170"/>
    </row>
    <row r="359" spans="2:13" x14ac:dyDescent="0.35">
      <c r="B359" s="184"/>
      <c r="F359" s="170"/>
      <c r="G359" s="170"/>
      <c r="H359" s="170"/>
      <c r="I359" s="170"/>
      <c r="J359" s="170"/>
      <c r="K359" s="170"/>
      <c r="L359" s="170"/>
      <c r="M359" s="170"/>
    </row>
    <row r="360" spans="2:13" x14ac:dyDescent="0.35">
      <c r="B360" s="184"/>
      <c r="F360" s="170"/>
      <c r="G360" s="170"/>
      <c r="H360" s="170"/>
      <c r="I360" s="170"/>
      <c r="J360" s="170"/>
      <c r="K360" s="170"/>
      <c r="L360" s="170"/>
      <c r="M360" s="170"/>
    </row>
    <row r="361" spans="2:13" x14ac:dyDescent="0.35">
      <c r="B361" s="184"/>
      <c r="F361" s="170"/>
      <c r="G361" s="170"/>
      <c r="H361" s="170"/>
      <c r="I361" s="170"/>
      <c r="J361" s="170"/>
      <c r="K361" s="170"/>
      <c r="L361" s="170"/>
      <c r="M361" s="170"/>
    </row>
    <row r="362" spans="2:13" x14ac:dyDescent="0.35">
      <c r="B362" s="184"/>
      <c r="F362" s="170"/>
      <c r="G362" s="170"/>
      <c r="H362" s="170"/>
      <c r="I362" s="170"/>
      <c r="J362" s="170"/>
      <c r="K362" s="170"/>
      <c r="L362" s="170"/>
      <c r="M362" s="170"/>
    </row>
    <row r="363" spans="2:13" x14ac:dyDescent="0.35">
      <c r="B363" s="184"/>
      <c r="F363" s="170"/>
      <c r="G363" s="170"/>
      <c r="H363" s="170"/>
      <c r="I363" s="170"/>
      <c r="J363" s="170"/>
      <c r="K363" s="170"/>
      <c r="L363" s="170"/>
      <c r="M363" s="170"/>
    </row>
    <row r="364" spans="2:13" x14ac:dyDescent="0.35">
      <c r="B364" s="184"/>
      <c r="F364" s="170"/>
      <c r="G364" s="170"/>
      <c r="H364" s="170"/>
      <c r="I364" s="170"/>
      <c r="J364" s="170"/>
      <c r="K364" s="170"/>
      <c r="L364" s="170"/>
      <c r="M364" s="170"/>
    </row>
    <row r="365" spans="2:13" x14ac:dyDescent="0.35">
      <c r="B365" s="184"/>
      <c r="F365" s="170"/>
      <c r="G365" s="170"/>
      <c r="H365" s="170"/>
      <c r="I365" s="170"/>
      <c r="J365" s="170"/>
      <c r="K365" s="170"/>
      <c r="L365" s="170"/>
      <c r="M365" s="170"/>
    </row>
    <row r="366" spans="2:13" x14ac:dyDescent="0.35">
      <c r="B366" s="184"/>
      <c r="F366" s="170"/>
      <c r="G366" s="170"/>
      <c r="H366" s="170"/>
      <c r="I366" s="170"/>
      <c r="J366" s="170"/>
      <c r="K366" s="170"/>
      <c r="L366" s="170"/>
      <c r="M366" s="170"/>
    </row>
    <row r="367" spans="2:13" x14ac:dyDescent="0.35">
      <c r="B367" s="184"/>
      <c r="F367" s="170"/>
      <c r="G367" s="170"/>
      <c r="H367" s="170"/>
      <c r="I367" s="170"/>
      <c r="J367" s="170"/>
      <c r="K367" s="170"/>
      <c r="L367" s="170"/>
      <c r="M367" s="170"/>
    </row>
    <row r="368" spans="2:13" x14ac:dyDescent="0.35">
      <c r="B368" s="184"/>
      <c r="F368" s="170"/>
      <c r="G368" s="170"/>
      <c r="H368" s="170"/>
      <c r="I368" s="170"/>
      <c r="J368" s="170"/>
      <c r="K368" s="170"/>
      <c r="L368" s="170"/>
      <c r="M368" s="170"/>
    </row>
    <row r="369" spans="2:13" x14ac:dyDescent="0.35">
      <c r="B369" s="184"/>
      <c r="F369" s="170"/>
      <c r="G369" s="170"/>
      <c r="H369" s="170"/>
      <c r="I369" s="170"/>
      <c r="J369" s="170"/>
      <c r="K369" s="170"/>
      <c r="L369" s="170"/>
      <c r="M369" s="170"/>
    </row>
    <row r="370" spans="2:13" x14ac:dyDescent="0.35">
      <c r="B370" s="184"/>
      <c r="F370" s="170"/>
      <c r="G370" s="170"/>
      <c r="H370" s="170"/>
      <c r="I370" s="170"/>
      <c r="J370" s="170"/>
      <c r="K370" s="170"/>
      <c r="L370" s="170"/>
      <c r="M370" s="170"/>
    </row>
    <row r="371" spans="2:13" x14ac:dyDescent="0.35">
      <c r="B371" s="184"/>
      <c r="F371" s="170"/>
      <c r="G371" s="170"/>
      <c r="H371" s="170"/>
      <c r="I371" s="170"/>
      <c r="J371" s="170"/>
      <c r="K371" s="170"/>
      <c r="L371" s="170"/>
      <c r="M371" s="170"/>
    </row>
    <row r="372" spans="2:13" x14ac:dyDescent="0.35">
      <c r="B372" s="184"/>
      <c r="F372" s="170"/>
      <c r="G372" s="170"/>
      <c r="H372" s="170"/>
      <c r="I372" s="170"/>
      <c r="J372" s="170"/>
      <c r="K372" s="170"/>
      <c r="L372" s="170"/>
      <c r="M372" s="170"/>
    </row>
    <row r="373" spans="2:13" x14ac:dyDescent="0.35">
      <c r="B373" s="184"/>
      <c r="F373" s="170"/>
      <c r="G373" s="170"/>
      <c r="H373" s="170"/>
      <c r="I373" s="170"/>
      <c r="J373" s="170"/>
      <c r="K373" s="170"/>
      <c r="L373" s="170"/>
      <c r="M373" s="170"/>
    </row>
    <row r="374" spans="2:13" x14ac:dyDescent="0.35">
      <c r="B374" s="184"/>
      <c r="F374" s="170"/>
      <c r="G374" s="170"/>
      <c r="H374" s="170"/>
      <c r="I374" s="170"/>
      <c r="J374" s="170"/>
      <c r="K374" s="170"/>
      <c r="L374" s="170"/>
      <c r="M374" s="170"/>
    </row>
    <row r="375" spans="2:13" x14ac:dyDescent="0.35">
      <c r="B375" s="184"/>
      <c r="F375" s="170"/>
      <c r="G375" s="170"/>
      <c r="H375" s="170"/>
      <c r="I375" s="170"/>
      <c r="J375" s="170"/>
      <c r="K375" s="170"/>
      <c r="L375" s="170"/>
      <c r="M375" s="170"/>
    </row>
    <row r="376" spans="2:13" x14ac:dyDescent="0.35">
      <c r="B376" s="184"/>
      <c r="F376" s="170"/>
      <c r="G376" s="170"/>
      <c r="H376" s="170"/>
      <c r="I376" s="170"/>
      <c r="J376" s="170"/>
      <c r="K376" s="170"/>
      <c r="L376" s="170"/>
      <c r="M376" s="170"/>
    </row>
    <row r="377" spans="2:13" x14ac:dyDescent="0.35">
      <c r="B377" s="184"/>
      <c r="F377" s="170"/>
      <c r="G377" s="170"/>
      <c r="H377" s="170"/>
      <c r="I377" s="170"/>
      <c r="J377" s="170"/>
      <c r="K377" s="170"/>
      <c r="L377" s="170"/>
      <c r="M377" s="170"/>
    </row>
    <row r="378" spans="2:13" x14ac:dyDescent="0.35">
      <c r="B378" s="184"/>
      <c r="F378" s="170"/>
      <c r="G378" s="170"/>
      <c r="H378" s="170"/>
      <c r="I378" s="170"/>
      <c r="J378" s="170"/>
      <c r="K378" s="170"/>
      <c r="L378" s="170"/>
      <c r="M378" s="170"/>
    </row>
    <row r="379" spans="2:13" x14ac:dyDescent="0.35">
      <c r="B379" s="184"/>
      <c r="F379" s="170"/>
      <c r="G379" s="170"/>
      <c r="H379" s="170"/>
      <c r="I379" s="170"/>
      <c r="J379" s="170"/>
      <c r="K379" s="170"/>
      <c r="L379" s="170"/>
      <c r="M379" s="170"/>
    </row>
    <row r="380" spans="2:13" x14ac:dyDescent="0.35">
      <c r="B380" s="184"/>
      <c r="F380" s="170"/>
      <c r="G380" s="170"/>
      <c r="H380" s="170"/>
      <c r="I380" s="170"/>
      <c r="J380" s="170"/>
      <c r="K380" s="170"/>
      <c r="L380" s="170"/>
      <c r="M380" s="170"/>
    </row>
    <row r="381" spans="2:13" x14ac:dyDescent="0.35">
      <c r="B381" s="184"/>
      <c r="F381" s="170"/>
      <c r="G381" s="170"/>
      <c r="H381" s="170"/>
      <c r="I381" s="170"/>
      <c r="J381" s="170"/>
      <c r="K381" s="170"/>
      <c r="L381" s="170"/>
      <c r="M381" s="170"/>
    </row>
    <row r="382" spans="2:13" x14ac:dyDescent="0.35">
      <c r="B382" s="184"/>
      <c r="F382" s="170"/>
      <c r="G382" s="170"/>
      <c r="H382" s="170"/>
      <c r="I382" s="170"/>
      <c r="J382" s="170"/>
      <c r="K382" s="170"/>
      <c r="L382" s="170"/>
      <c r="M382" s="170"/>
    </row>
    <row r="383" spans="2:13" x14ac:dyDescent="0.35">
      <c r="B383" s="184"/>
      <c r="F383" s="170"/>
      <c r="G383" s="170"/>
      <c r="H383" s="170"/>
      <c r="I383" s="170"/>
      <c r="J383" s="170"/>
      <c r="K383" s="170"/>
      <c r="L383" s="170"/>
      <c r="M383" s="170"/>
    </row>
    <row r="384" spans="2:13" x14ac:dyDescent="0.35">
      <c r="B384" s="184"/>
      <c r="F384" s="170"/>
      <c r="G384" s="170"/>
      <c r="H384" s="170"/>
      <c r="I384" s="170"/>
      <c r="J384" s="170"/>
      <c r="K384" s="170"/>
      <c r="L384" s="170"/>
      <c r="M384" s="170"/>
    </row>
    <row r="385" spans="2:13" x14ac:dyDescent="0.35">
      <c r="B385" s="184"/>
      <c r="F385" s="170"/>
      <c r="G385" s="170"/>
      <c r="H385" s="170"/>
      <c r="I385" s="170"/>
      <c r="J385" s="170"/>
      <c r="K385" s="170"/>
      <c r="L385" s="170"/>
      <c r="M385" s="170"/>
    </row>
    <row r="386" spans="2:13" x14ac:dyDescent="0.35">
      <c r="B386" s="184"/>
      <c r="F386" s="170"/>
      <c r="G386" s="170"/>
      <c r="H386" s="170"/>
      <c r="I386" s="170"/>
      <c r="J386" s="170"/>
      <c r="K386" s="170"/>
      <c r="L386" s="170"/>
      <c r="M386" s="170"/>
    </row>
    <row r="387" spans="2:13" x14ac:dyDescent="0.35">
      <c r="B387" s="184"/>
      <c r="F387" s="170"/>
      <c r="G387" s="170"/>
      <c r="H387" s="170"/>
      <c r="I387" s="170"/>
      <c r="J387" s="170"/>
      <c r="K387" s="170"/>
      <c r="L387" s="170"/>
      <c r="M387" s="170"/>
    </row>
    <row r="388" spans="2:13" x14ac:dyDescent="0.35">
      <c r="B388" s="184"/>
      <c r="F388" s="170"/>
      <c r="G388" s="170"/>
      <c r="H388" s="170"/>
      <c r="I388" s="170"/>
      <c r="J388" s="170"/>
      <c r="K388" s="170"/>
      <c r="L388" s="170"/>
      <c r="M388" s="170"/>
    </row>
    <row r="389" spans="2:13" x14ac:dyDescent="0.35">
      <c r="B389" s="184"/>
      <c r="F389" s="170"/>
      <c r="G389" s="170"/>
      <c r="H389" s="170"/>
      <c r="I389" s="170"/>
      <c r="J389" s="170"/>
      <c r="K389" s="170"/>
      <c r="L389" s="170"/>
      <c r="M389" s="170"/>
    </row>
    <row r="390" spans="2:13" x14ac:dyDescent="0.35">
      <c r="B390" s="184"/>
      <c r="F390" s="170"/>
      <c r="G390" s="170"/>
      <c r="H390" s="170"/>
      <c r="I390" s="170"/>
      <c r="J390" s="170"/>
      <c r="K390" s="170"/>
      <c r="L390" s="170"/>
      <c r="M390" s="170"/>
    </row>
    <row r="391" spans="2:13" x14ac:dyDescent="0.35">
      <c r="B391" s="184"/>
      <c r="F391" s="170"/>
      <c r="G391" s="170"/>
      <c r="H391" s="170"/>
      <c r="I391" s="170"/>
      <c r="J391" s="170"/>
      <c r="K391" s="170"/>
      <c r="L391" s="170"/>
      <c r="M391" s="170"/>
    </row>
    <row r="392" spans="2:13" x14ac:dyDescent="0.35">
      <c r="B392" s="184"/>
      <c r="F392" s="170"/>
      <c r="G392" s="170"/>
      <c r="H392" s="170"/>
      <c r="I392" s="170"/>
      <c r="J392" s="170"/>
      <c r="K392" s="170"/>
      <c r="L392" s="170"/>
      <c r="M392" s="170"/>
    </row>
    <row r="393" spans="2:13" x14ac:dyDescent="0.35">
      <c r="B393" s="184"/>
      <c r="F393" s="170"/>
      <c r="G393" s="170"/>
      <c r="H393" s="170"/>
      <c r="I393" s="170"/>
      <c r="J393" s="170"/>
      <c r="K393" s="170"/>
      <c r="L393" s="170"/>
      <c r="M393" s="170"/>
    </row>
    <row r="394" spans="2:13" x14ac:dyDescent="0.35">
      <c r="B394" s="184"/>
      <c r="F394" s="170"/>
      <c r="G394" s="170"/>
      <c r="H394" s="170"/>
      <c r="I394" s="170"/>
      <c r="J394" s="170"/>
      <c r="K394" s="170"/>
      <c r="L394" s="170"/>
      <c r="M394" s="170"/>
    </row>
    <row r="395" spans="2:13" x14ac:dyDescent="0.35">
      <c r="B395" s="184"/>
      <c r="F395" s="170"/>
      <c r="G395" s="170"/>
      <c r="H395" s="170"/>
      <c r="I395" s="170"/>
      <c r="J395" s="170"/>
      <c r="K395" s="170"/>
      <c r="L395" s="170"/>
      <c r="M395" s="170"/>
    </row>
    <row r="396" spans="2:13" x14ac:dyDescent="0.35">
      <c r="B396" s="184"/>
      <c r="F396" s="170"/>
      <c r="G396" s="170"/>
      <c r="H396" s="170"/>
      <c r="I396" s="170"/>
      <c r="J396" s="170"/>
      <c r="K396" s="170"/>
      <c r="L396" s="170"/>
      <c r="M396" s="170"/>
    </row>
    <row r="397" spans="2:13" x14ac:dyDescent="0.35">
      <c r="B397" s="184"/>
      <c r="F397" s="170"/>
      <c r="G397" s="170"/>
      <c r="H397" s="170"/>
      <c r="I397" s="170"/>
      <c r="J397" s="170"/>
      <c r="K397" s="170"/>
      <c r="L397" s="170"/>
      <c r="M397" s="170"/>
    </row>
    <row r="398" spans="2:13" x14ac:dyDescent="0.35">
      <c r="B398" s="184"/>
      <c r="F398" s="170"/>
      <c r="G398" s="170"/>
      <c r="H398" s="170"/>
      <c r="I398" s="170"/>
      <c r="J398" s="170"/>
      <c r="K398" s="170"/>
      <c r="L398" s="170"/>
      <c r="M398" s="170"/>
    </row>
    <row r="399" spans="2:13" x14ac:dyDescent="0.35">
      <c r="B399" s="184"/>
      <c r="F399" s="170"/>
      <c r="G399" s="170"/>
      <c r="H399" s="170"/>
      <c r="I399" s="170"/>
      <c r="J399" s="170"/>
      <c r="K399" s="170"/>
      <c r="L399" s="170"/>
      <c r="M399" s="170"/>
    </row>
    <row r="400" spans="2:13" x14ac:dyDescent="0.35">
      <c r="B400" s="184"/>
      <c r="F400" s="170"/>
      <c r="G400" s="170"/>
      <c r="H400" s="170"/>
      <c r="I400" s="170"/>
      <c r="J400" s="170"/>
      <c r="K400" s="170"/>
      <c r="L400" s="170"/>
      <c r="M400" s="170"/>
    </row>
    <row r="401" spans="2:13" x14ac:dyDescent="0.35">
      <c r="B401" s="184"/>
      <c r="F401" s="170"/>
      <c r="G401" s="170"/>
      <c r="H401" s="170"/>
      <c r="I401" s="170"/>
      <c r="J401" s="170"/>
      <c r="K401" s="170"/>
      <c r="L401" s="170"/>
      <c r="M401" s="170"/>
    </row>
    <row r="402" spans="2:13" x14ac:dyDescent="0.35">
      <c r="B402" s="184"/>
      <c r="F402" s="170"/>
      <c r="G402" s="170"/>
      <c r="H402" s="170"/>
      <c r="I402" s="170"/>
      <c r="J402" s="170"/>
      <c r="K402" s="170"/>
      <c r="L402" s="170"/>
      <c r="M402" s="170"/>
    </row>
    <row r="403" spans="2:13" x14ac:dyDescent="0.35">
      <c r="B403" s="184"/>
      <c r="F403" s="170"/>
      <c r="G403" s="170"/>
      <c r="H403" s="170"/>
      <c r="I403" s="170"/>
      <c r="J403" s="170"/>
      <c r="K403" s="170"/>
      <c r="L403" s="170"/>
      <c r="M403" s="170"/>
    </row>
    <row r="404" spans="2:13" x14ac:dyDescent="0.35">
      <c r="B404" s="184"/>
      <c r="F404" s="170"/>
      <c r="G404" s="170"/>
      <c r="H404" s="170"/>
      <c r="I404" s="170"/>
      <c r="J404" s="170"/>
      <c r="K404" s="170"/>
      <c r="L404" s="170"/>
      <c r="M404" s="170"/>
    </row>
    <row r="405" spans="2:13" x14ac:dyDescent="0.35">
      <c r="B405" s="184"/>
      <c r="F405" s="170"/>
      <c r="G405" s="170"/>
      <c r="H405" s="170"/>
      <c r="I405" s="170"/>
      <c r="J405" s="170"/>
      <c r="K405" s="170"/>
      <c r="L405" s="170"/>
      <c r="M405" s="170"/>
    </row>
    <row r="406" spans="2:13" x14ac:dyDescent="0.35">
      <c r="B406" s="184"/>
      <c r="F406" s="170"/>
      <c r="G406" s="170"/>
      <c r="H406" s="170"/>
      <c r="I406" s="170"/>
      <c r="J406" s="170"/>
      <c r="K406" s="170"/>
      <c r="L406" s="170"/>
      <c r="M406" s="170"/>
    </row>
    <row r="407" spans="2:13" x14ac:dyDescent="0.35">
      <c r="B407" s="184"/>
      <c r="F407" s="170"/>
      <c r="G407" s="170"/>
      <c r="H407" s="170"/>
      <c r="I407" s="170"/>
      <c r="J407" s="170"/>
      <c r="K407" s="170"/>
      <c r="L407" s="170"/>
      <c r="M407" s="170"/>
    </row>
    <row r="408" spans="2:13" x14ac:dyDescent="0.35">
      <c r="B408" s="184"/>
      <c r="F408" s="170"/>
      <c r="G408" s="170"/>
      <c r="H408" s="170"/>
      <c r="I408" s="170"/>
      <c r="J408" s="170"/>
      <c r="K408" s="170"/>
      <c r="L408" s="170"/>
      <c r="M408" s="170"/>
    </row>
    <row r="409" spans="2:13" x14ac:dyDescent="0.35">
      <c r="B409" s="184"/>
      <c r="F409" s="170"/>
      <c r="G409" s="170"/>
      <c r="H409" s="170"/>
      <c r="I409" s="170"/>
      <c r="J409" s="170"/>
      <c r="K409" s="170"/>
      <c r="L409" s="170"/>
      <c r="M409" s="170"/>
    </row>
    <row r="410" spans="2:13" x14ac:dyDescent="0.35">
      <c r="B410" s="184"/>
      <c r="F410" s="170"/>
      <c r="G410" s="170"/>
      <c r="H410" s="170"/>
      <c r="I410" s="170"/>
      <c r="J410" s="170"/>
      <c r="K410" s="170"/>
      <c r="L410" s="170"/>
      <c r="M410" s="170"/>
    </row>
    <row r="411" spans="2:13" x14ac:dyDescent="0.35">
      <c r="B411" s="184"/>
      <c r="F411" s="170"/>
      <c r="G411" s="170"/>
      <c r="H411" s="170"/>
      <c r="I411" s="170"/>
      <c r="J411" s="170"/>
      <c r="K411" s="170"/>
      <c r="L411" s="170"/>
      <c r="M411" s="170"/>
    </row>
    <row r="412" spans="2:13" x14ac:dyDescent="0.35">
      <c r="B412" s="184"/>
      <c r="F412" s="170"/>
      <c r="G412" s="170"/>
      <c r="H412" s="170"/>
      <c r="I412" s="170"/>
      <c r="J412" s="170"/>
      <c r="K412" s="170"/>
      <c r="L412" s="170"/>
      <c r="M412" s="170"/>
    </row>
    <row r="413" spans="2:13" x14ac:dyDescent="0.35">
      <c r="B413" s="184"/>
      <c r="F413" s="170"/>
      <c r="G413" s="170"/>
      <c r="H413" s="170"/>
      <c r="I413" s="170"/>
      <c r="J413" s="170"/>
      <c r="K413" s="170"/>
      <c r="L413" s="170"/>
      <c r="M413" s="170"/>
    </row>
    <row r="414" spans="2:13" x14ac:dyDescent="0.35">
      <c r="B414" s="184"/>
      <c r="F414" s="170"/>
      <c r="G414" s="170"/>
      <c r="H414" s="170"/>
      <c r="I414" s="170"/>
      <c r="J414" s="170"/>
      <c r="K414" s="170"/>
      <c r="L414" s="170"/>
      <c r="M414" s="170"/>
    </row>
    <row r="415" spans="2:13" x14ac:dyDescent="0.35">
      <c r="B415" s="184"/>
      <c r="F415" s="170"/>
      <c r="G415" s="170"/>
      <c r="H415" s="170"/>
      <c r="I415" s="170"/>
      <c r="J415" s="170"/>
      <c r="K415" s="170"/>
      <c r="L415" s="170"/>
      <c r="M415" s="170"/>
    </row>
    <row r="416" spans="2:13" x14ac:dyDescent="0.35">
      <c r="B416" s="184"/>
      <c r="F416" s="170"/>
      <c r="G416" s="170"/>
      <c r="H416" s="170"/>
      <c r="I416" s="170"/>
      <c r="J416" s="170"/>
      <c r="K416" s="170"/>
      <c r="L416" s="170"/>
      <c r="M416" s="170"/>
    </row>
    <row r="417" spans="2:13" x14ac:dyDescent="0.35">
      <c r="B417" s="184"/>
      <c r="F417" s="170"/>
      <c r="G417" s="170"/>
      <c r="H417" s="170"/>
      <c r="I417" s="170"/>
      <c r="J417" s="170"/>
      <c r="K417" s="170"/>
      <c r="L417" s="170"/>
      <c r="M417" s="170"/>
    </row>
    <row r="418" spans="2:13" x14ac:dyDescent="0.35">
      <c r="B418" s="184"/>
      <c r="F418" s="170"/>
      <c r="G418" s="170"/>
      <c r="H418" s="170"/>
      <c r="I418" s="170"/>
      <c r="J418" s="170"/>
      <c r="K418" s="170"/>
      <c r="L418" s="170"/>
      <c r="M418" s="170"/>
    </row>
    <row r="419" spans="2:13" x14ac:dyDescent="0.35">
      <c r="B419" s="184"/>
      <c r="F419" s="170"/>
      <c r="G419" s="170"/>
      <c r="H419" s="170"/>
      <c r="I419" s="170"/>
      <c r="J419" s="170"/>
      <c r="K419" s="170"/>
      <c r="L419" s="170"/>
      <c r="M419" s="170"/>
    </row>
    <row r="420" spans="2:13" x14ac:dyDescent="0.35">
      <c r="B420" s="184"/>
      <c r="F420" s="170"/>
      <c r="G420" s="170"/>
      <c r="H420" s="170"/>
      <c r="I420" s="170"/>
      <c r="J420" s="170"/>
      <c r="K420" s="170"/>
      <c r="L420" s="170"/>
      <c r="M420" s="170"/>
    </row>
    <row r="421" spans="2:13" x14ac:dyDescent="0.35">
      <c r="B421" s="184"/>
      <c r="F421" s="170"/>
      <c r="G421" s="170"/>
      <c r="H421" s="170"/>
      <c r="I421" s="170"/>
      <c r="J421" s="170"/>
      <c r="K421" s="170"/>
      <c r="L421" s="170"/>
      <c r="M421" s="170"/>
    </row>
    <row r="422" spans="2:13" x14ac:dyDescent="0.35">
      <c r="B422" s="184"/>
      <c r="F422" s="170"/>
      <c r="G422" s="170"/>
      <c r="H422" s="170"/>
      <c r="I422" s="170"/>
      <c r="J422" s="170"/>
      <c r="K422" s="170"/>
      <c r="L422" s="170"/>
      <c r="M422" s="170"/>
    </row>
    <row r="423" spans="2:13" x14ac:dyDescent="0.35">
      <c r="B423" s="184"/>
      <c r="F423" s="170"/>
      <c r="G423" s="170"/>
      <c r="H423" s="170"/>
      <c r="I423" s="170"/>
      <c r="J423" s="170"/>
      <c r="K423" s="170"/>
      <c r="L423" s="170"/>
      <c r="M423" s="170"/>
    </row>
    <row r="424" spans="2:13" x14ac:dyDescent="0.35">
      <c r="B424" s="184"/>
      <c r="F424" s="170"/>
      <c r="G424" s="170"/>
      <c r="H424" s="170"/>
      <c r="I424" s="170"/>
      <c r="J424" s="170"/>
      <c r="K424" s="170"/>
      <c r="L424" s="170"/>
      <c r="M424" s="170"/>
    </row>
    <row r="425" spans="2:13" x14ac:dyDescent="0.35">
      <c r="B425" s="184"/>
      <c r="F425" s="170"/>
      <c r="G425" s="170"/>
      <c r="H425" s="170"/>
      <c r="I425" s="170"/>
      <c r="J425" s="170"/>
      <c r="K425" s="170"/>
      <c r="L425" s="170"/>
      <c r="M425" s="170"/>
    </row>
    <row r="426" spans="2:13" x14ac:dyDescent="0.35">
      <c r="B426" s="184"/>
      <c r="F426" s="170"/>
      <c r="G426" s="170"/>
      <c r="H426" s="170"/>
      <c r="I426" s="170"/>
      <c r="J426" s="170"/>
      <c r="K426" s="170"/>
      <c r="L426" s="170"/>
      <c r="M426" s="170"/>
    </row>
    <row r="427" spans="2:13" x14ac:dyDescent="0.35">
      <c r="B427" s="184"/>
      <c r="F427" s="170"/>
      <c r="G427" s="170"/>
      <c r="H427" s="170"/>
      <c r="I427" s="170"/>
      <c r="J427" s="170"/>
      <c r="K427" s="170"/>
      <c r="L427" s="170"/>
      <c r="M427" s="170"/>
    </row>
    <row r="428" spans="2:13" x14ac:dyDescent="0.35">
      <c r="B428" s="184"/>
      <c r="F428" s="170"/>
      <c r="G428" s="170"/>
      <c r="H428" s="170"/>
      <c r="I428" s="170"/>
      <c r="J428" s="170"/>
      <c r="K428" s="170"/>
      <c r="L428" s="170"/>
      <c r="M428" s="170"/>
    </row>
    <row r="429" spans="2:13" x14ac:dyDescent="0.35">
      <c r="B429" s="184"/>
      <c r="F429" s="170"/>
      <c r="G429" s="170"/>
      <c r="H429" s="170"/>
      <c r="I429" s="170"/>
      <c r="J429" s="170"/>
      <c r="K429" s="170"/>
      <c r="L429" s="170"/>
      <c r="M429" s="170"/>
    </row>
    <row r="430" spans="2:13" x14ac:dyDescent="0.35">
      <c r="B430" s="184"/>
      <c r="F430" s="170"/>
      <c r="G430" s="170"/>
      <c r="H430" s="170"/>
      <c r="I430" s="170"/>
      <c r="J430" s="170"/>
      <c r="K430" s="170"/>
      <c r="L430" s="170"/>
      <c r="M430" s="170"/>
    </row>
    <row r="431" spans="2:13" x14ac:dyDescent="0.35">
      <c r="B431" s="184"/>
      <c r="F431" s="170"/>
      <c r="G431" s="170"/>
      <c r="H431" s="170"/>
      <c r="I431" s="170"/>
      <c r="J431" s="170"/>
      <c r="K431" s="170"/>
      <c r="L431" s="170"/>
      <c r="M431" s="170"/>
    </row>
    <row r="432" spans="2:13" x14ac:dyDescent="0.35">
      <c r="B432" s="184"/>
      <c r="F432" s="170"/>
      <c r="G432" s="170"/>
      <c r="H432" s="170"/>
      <c r="I432" s="170"/>
      <c r="J432" s="170"/>
      <c r="K432" s="170"/>
      <c r="L432" s="170"/>
      <c r="M432" s="170"/>
    </row>
    <row r="433" spans="2:13" x14ac:dyDescent="0.35">
      <c r="B433" s="184"/>
      <c r="F433" s="170"/>
      <c r="G433" s="170"/>
      <c r="H433" s="170"/>
      <c r="I433" s="170"/>
      <c r="J433" s="170"/>
      <c r="K433" s="170"/>
      <c r="L433" s="170"/>
      <c r="M433" s="170"/>
    </row>
    <row r="434" spans="2:13" x14ac:dyDescent="0.35">
      <c r="B434" s="184"/>
      <c r="F434" s="170"/>
      <c r="G434" s="170"/>
      <c r="H434" s="170"/>
      <c r="I434" s="170"/>
      <c r="J434" s="170"/>
      <c r="K434" s="170"/>
      <c r="L434" s="170"/>
      <c r="M434" s="170"/>
    </row>
    <row r="435" spans="2:13" x14ac:dyDescent="0.35">
      <c r="B435" s="184"/>
      <c r="F435" s="170"/>
      <c r="G435" s="170"/>
      <c r="H435" s="170"/>
      <c r="I435" s="170"/>
      <c r="J435" s="170"/>
      <c r="K435" s="170"/>
      <c r="L435" s="170"/>
      <c r="M435" s="170"/>
    </row>
    <row r="436" spans="2:13" x14ac:dyDescent="0.35">
      <c r="B436" s="184"/>
      <c r="F436" s="170"/>
      <c r="G436" s="170"/>
      <c r="H436" s="170"/>
      <c r="I436" s="170"/>
      <c r="J436" s="170"/>
      <c r="K436" s="170"/>
      <c r="L436" s="170"/>
      <c r="M436" s="170"/>
    </row>
    <row r="437" spans="2:13" x14ac:dyDescent="0.35">
      <c r="B437" s="184"/>
      <c r="F437" s="170"/>
      <c r="G437" s="170"/>
      <c r="H437" s="170"/>
      <c r="I437" s="170"/>
      <c r="J437" s="170"/>
      <c r="K437" s="170"/>
      <c r="L437" s="170"/>
      <c r="M437" s="170"/>
    </row>
    <row r="438" spans="2:13" x14ac:dyDescent="0.35">
      <c r="B438" s="184"/>
      <c r="F438" s="170"/>
      <c r="G438" s="170"/>
      <c r="H438" s="170"/>
      <c r="I438" s="170"/>
      <c r="J438" s="170"/>
      <c r="K438" s="170"/>
      <c r="L438" s="170"/>
      <c r="M438" s="170"/>
    </row>
    <row r="439" spans="2:13" x14ac:dyDescent="0.35">
      <c r="B439" s="184"/>
      <c r="F439" s="170"/>
      <c r="G439" s="170"/>
      <c r="H439" s="170"/>
      <c r="I439" s="170"/>
      <c r="J439" s="170"/>
      <c r="K439" s="170"/>
      <c r="L439" s="170"/>
      <c r="M439" s="170"/>
    </row>
    <row r="440" spans="2:13" x14ac:dyDescent="0.35">
      <c r="B440" s="184"/>
      <c r="F440" s="170"/>
      <c r="G440" s="170"/>
      <c r="H440" s="170"/>
      <c r="I440" s="170"/>
      <c r="J440" s="170"/>
      <c r="K440" s="170"/>
      <c r="L440" s="170"/>
      <c r="M440" s="170"/>
    </row>
    <row r="441" spans="2:13" x14ac:dyDescent="0.35">
      <c r="B441" s="184"/>
      <c r="F441" s="170"/>
      <c r="G441" s="170"/>
      <c r="H441" s="170"/>
      <c r="I441" s="170"/>
      <c r="J441" s="170"/>
      <c r="K441" s="170"/>
      <c r="L441" s="170"/>
      <c r="M441" s="170"/>
    </row>
    <row r="442" spans="2:13" x14ac:dyDescent="0.35">
      <c r="B442" s="184"/>
      <c r="F442" s="170"/>
      <c r="G442" s="170"/>
      <c r="H442" s="170"/>
      <c r="I442" s="170"/>
      <c r="J442" s="170"/>
      <c r="K442" s="170"/>
      <c r="L442" s="170"/>
      <c r="M442" s="170"/>
    </row>
    <row r="443" spans="2:13" x14ac:dyDescent="0.35">
      <c r="B443" s="184"/>
      <c r="F443" s="170"/>
      <c r="G443" s="170"/>
      <c r="H443" s="170"/>
      <c r="I443" s="170"/>
      <c r="J443" s="170"/>
      <c r="K443" s="170"/>
      <c r="L443" s="170"/>
      <c r="M443" s="170"/>
    </row>
    <row r="444" spans="2:13" x14ac:dyDescent="0.35">
      <c r="B444" s="184"/>
      <c r="F444" s="170"/>
      <c r="G444" s="170"/>
      <c r="H444" s="170"/>
      <c r="I444" s="170"/>
      <c r="J444" s="170"/>
      <c r="K444" s="170"/>
      <c r="L444" s="170"/>
      <c r="M444" s="170"/>
    </row>
    <row r="445" spans="2:13" x14ac:dyDescent="0.35">
      <c r="B445" s="184"/>
      <c r="F445" s="170"/>
      <c r="G445" s="170"/>
      <c r="H445" s="170"/>
      <c r="I445" s="170"/>
      <c r="J445" s="170"/>
      <c r="K445" s="170"/>
      <c r="L445" s="170"/>
      <c r="M445" s="170"/>
    </row>
    <row r="446" spans="2:13" x14ac:dyDescent="0.35">
      <c r="B446" s="184"/>
      <c r="F446" s="170"/>
      <c r="G446" s="170"/>
      <c r="H446" s="170"/>
      <c r="I446" s="170"/>
      <c r="J446" s="170"/>
      <c r="K446" s="170"/>
      <c r="L446" s="170"/>
      <c r="M446" s="170"/>
    </row>
    <row r="447" spans="2:13" x14ac:dyDescent="0.35">
      <c r="B447" s="184"/>
      <c r="F447" s="170"/>
      <c r="G447" s="170"/>
      <c r="H447" s="170"/>
      <c r="I447" s="170"/>
      <c r="J447" s="170"/>
      <c r="K447" s="170"/>
      <c r="L447" s="170"/>
      <c r="M447" s="170"/>
    </row>
    <row r="448" spans="2:13" x14ac:dyDescent="0.35">
      <c r="B448" s="184"/>
      <c r="F448" s="170"/>
      <c r="G448" s="170"/>
      <c r="H448" s="170"/>
      <c r="I448" s="170"/>
      <c r="J448" s="170"/>
      <c r="K448" s="170"/>
      <c r="L448" s="170"/>
      <c r="M448" s="170"/>
    </row>
    <row r="449" spans="2:13" x14ac:dyDescent="0.35">
      <c r="B449" s="184"/>
      <c r="F449" s="170"/>
      <c r="G449" s="170"/>
      <c r="H449" s="170"/>
      <c r="I449" s="170"/>
      <c r="J449" s="170"/>
      <c r="K449" s="170"/>
      <c r="L449" s="170"/>
      <c r="M449" s="170"/>
    </row>
    <row r="450" spans="2:13" x14ac:dyDescent="0.35">
      <c r="B450" s="184"/>
      <c r="F450" s="170"/>
      <c r="G450" s="170"/>
      <c r="H450" s="170"/>
      <c r="I450" s="170"/>
      <c r="J450" s="170"/>
      <c r="K450" s="170"/>
      <c r="L450" s="170"/>
      <c r="M450" s="170"/>
    </row>
    <row r="451" spans="2:13" x14ac:dyDescent="0.35">
      <c r="B451" s="184"/>
      <c r="F451" s="170"/>
      <c r="G451" s="170"/>
      <c r="H451" s="170"/>
      <c r="I451" s="170"/>
      <c r="J451" s="170"/>
      <c r="K451" s="170"/>
      <c r="L451" s="170"/>
      <c r="M451" s="170"/>
    </row>
    <row r="452" spans="2:13" x14ac:dyDescent="0.35">
      <c r="B452" s="184"/>
      <c r="F452" s="170"/>
      <c r="G452" s="170"/>
      <c r="H452" s="170"/>
      <c r="I452" s="170"/>
      <c r="J452" s="170"/>
      <c r="K452" s="170"/>
      <c r="L452" s="170"/>
      <c r="M452" s="170"/>
    </row>
    <row r="453" spans="2:13" x14ac:dyDescent="0.35">
      <c r="B453" s="184"/>
      <c r="F453" s="170"/>
      <c r="G453" s="170"/>
      <c r="H453" s="170"/>
      <c r="I453" s="170"/>
      <c r="J453" s="170"/>
      <c r="K453" s="170"/>
      <c r="L453" s="170"/>
      <c r="M453" s="170"/>
    </row>
    <row r="454" spans="2:13" x14ac:dyDescent="0.35">
      <c r="B454" s="184"/>
      <c r="F454" s="170"/>
      <c r="G454" s="170"/>
      <c r="H454" s="170"/>
      <c r="I454" s="170"/>
      <c r="J454" s="170"/>
      <c r="K454" s="170"/>
      <c r="L454" s="170"/>
      <c r="M454" s="170"/>
    </row>
    <row r="455" spans="2:13" x14ac:dyDescent="0.35">
      <c r="B455" s="184"/>
      <c r="F455" s="170"/>
      <c r="G455" s="170"/>
      <c r="H455" s="170"/>
      <c r="I455" s="170"/>
      <c r="J455" s="170"/>
      <c r="K455" s="170"/>
      <c r="L455" s="170"/>
      <c r="M455" s="170"/>
    </row>
    <row r="456" spans="2:13" x14ac:dyDescent="0.35">
      <c r="B456" s="184"/>
      <c r="F456" s="170"/>
      <c r="G456" s="170"/>
      <c r="H456" s="170"/>
      <c r="I456" s="170"/>
      <c r="J456" s="170"/>
      <c r="K456" s="170"/>
      <c r="L456" s="170"/>
      <c r="M456" s="170"/>
    </row>
    <row r="457" spans="2:13" x14ac:dyDescent="0.35">
      <c r="B457" s="184"/>
      <c r="F457" s="170"/>
      <c r="G457" s="170"/>
      <c r="H457" s="170"/>
      <c r="I457" s="170"/>
      <c r="J457" s="170"/>
      <c r="K457" s="170"/>
      <c r="L457" s="170"/>
      <c r="M457" s="170"/>
    </row>
    <row r="458" spans="2:13" x14ac:dyDescent="0.35">
      <c r="B458" s="184"/>
      <c r="F458" s="170"/>
      <c r="G458" s="170"/>
      <c r="H458" s="170"/>
      <c r="I458" s="170"/>
      <c r="J458" s="170"/>
      <c r="K458" s="170"/>
      <c r="L458" s="170"/>
      <c r="M458" s="170"/>
    </row>
    <row r="459" spans="2:13" x14ac:dyDescent="0.35">
      <c r="B459" s="184"/>
      <c r="F459" s="170"/>
      <c r="G459" s="170"/>
      <c r="H459" s="170"/>
      <c r="I459" s="170"/>
      <c r="J459" s="170"/>
      <c r="K459" s="170"/>
      <c r="L459" s="170"/>
      <c r="M459" s="170"/>
    </row>
    <row r="460" spans="2:13" x14ac:dyDescent="0.35">
      <c r="B460" s="184"/>
      <c r="F460" s="170"/>
      <c r="G460" s="170"/>
      <c r="H460" s="170"/>
      <c r="I460" s="170"/>
      <c r="J460" s="170"/>
      <c r="K460" s="170"/>
      <c r="L460" s="170"/>
      <c r="M460" s="170"/>
    </row>
    <row r="461" spans="2:13" x14ac:dyDescent="0.35">
      <c r="B461" s="184"/>
      <c r="F461" s="170"/>
      <c r="G461" s="170"/>
      <c r="H461" s="170"/>
      <c r="I461" s="170"/>
      <c r="J461" s="170"/>
      <c r="K461" s="170"/>
      <c r="L461" s="170"/>
      <c r="M461" s="170"/>
    </row>
    <row r="462" spans="2:13" x14ac:dyDescent="0.35">
      <c r="B462" s="184"/>
      <c r="F462" s="170"/>
      <c r="G462" s="170"/>
      <c r="H462" s="170"/>
      <c r="I462" s="170"/>
      <c r="J462" s="170"/>
      <c r="K462" s="170"/>
      <c r="L462" s="170"/>
      <c r="M462" s="170"/>
    </row>
    <row r="463" spans="2:13" x14ac:dyDescent="0.35">
      <c r="B463" s="184"/>
      <c r="F463" s="170"/>
      <c r="G463" s="170"/>
      <c r="H463" s="170"/>
      <c r="I463" s="170"/>
      <c r="J463" s="170"/>
      <c r="K463" s="170"/>
      <c r="L463" s="170"/>
      <c r="M463" s="170"/>
    </row>
    <row r="464" spans="2:13" x14ac:dyDescent="0.35">
      <c r="B464" s="184"/>
      <c r="F464" s="170"/>
      <c r="G464" s="170"/>
      <c r="H464" s="170"/>
      <c r="I464" s="170"/>
      <c r="J464" s="170"/>
      <c r="K464" s="170"/>
      <c r="L464" s="170"/>
      <c r="M464" s="170"/>
    </row>
    <row r="465" spans="2:13" x14ac:dyDescent="0.35">
      <c r="B465" s="184"/>
      <c r="F465" s="170"/>
      <c r="G465" s="170"/>
      <c r="H465" s="170"/>
      <c r="I465" s="170"/>
      <c r="J465" s="170"/>
      <c r="K465" s="170"/>
      <c r="L465" s="170"/>
      <c r="M465" s="170"/>
    </row>
    <row r="466" spans="2:13" x14ac:dyDescent="0.35">
      <c r="B466" s="184"/>
      <c r="F466" s="170"/>
      <c r="G466" s="170"/>
      <c r="H466" s="170"/>
      <c r="I466" s="170"/>
      <c r="J466" s="170"/>
      <c r="K466" s="170"/>
      <c r="L466" s="170"/>
      <c r="M466" s="170"/>
    </row>
    <row r="467" spans="2:13" x14ac:dyDescent="0.35">
      <c r="B467" s="184"/>
      <c r="F467" s="170"/>
      <c r="G467" s="170"/>
      <c r="H467" s="170"/>
      <c r="I467" s="170"/>
      <c r="J467" s="170"/>
      <c r="K467" s="170"/>
      <c r="L467" s="170"/>
      <c r="M467" s="170"/>
    </row>
    <row r="468" spans="2:13" x14ac:dyDescent="0.35">
      <c r="B468" s="184"/>
      <c r="F468" s="170"/>
      <c r="G468" s="170"/>
      <c r="H468" s="170"/>
      <c r="I468" s="170"/>
      <c r="J468" s="170"/>
      <c r="K468" s="170"/>
      <c r="L468" s="170"/>
      <c r="M468" s="170"/>
    </row>
    <row r="469" spans="2:13" x14ac:dyDescent="0.35">
      <c r="B469" s="184"/>
      <c r="F469" s="170"/>
      <c r="G469" s="170"/>
      <c r="H469" s="170"/>
      <c r="I469" s="170"/>
      <c r="J469" s="170"/>
      <c r="K469" s="170"/>
      <c r="L469" s="170"/>
      <c r="M469" s="170"/>
    </row>
    <row r="470" spans="2:13" x14ac:dyDescent="0.35">
      <c r="B470" s="184"/>
      <c r="F470" s="170"/>
      <c r="G470" s="170"/>
      <c r="H470" s="170"/>
      <c r="I470" s="170"/>
      <c r="J470" s="170"/>
      <c r="K470" s="170"/>
      <c r="L470" s="170"/>
      <c r="M470" s="170"/>
    </row>
    <row r="471" spans="2:13" x14ac:dyDescent="0.35">
      <c r="B471" s="184"/>
      <c r="F471" s="170"/>
      <c r="G471" s="170"/>
      <c r="H471" s="170"/>
      <c r="I471" s="170"/>
      <c r="J471" s="170"/>
      <c r="K471" s="170"/>
      <c r="L471" s="170"/>
      <c r="M471" s="170"/>
    </row>
    <row r="472" spans="2:13" x14ac:dyDescent="0.35">
      <c r="B472" s="184"/>
      <c r="F472" s="170"/>
      <c r="G472" s="170"/>
      <c r="H472" s="170"/>
      <c r="I472" s="170"/>
      <c r="J472" s="170"/>
      <c r="K472" s="170"/>
      <c r="L472" s="170"/>
      <c r="M472" s="170"/>
    </row>
    <row r="473" spans="2:13" x14ac:dyDescent="0.35">
      <c r="B473" s="184"/>
      <c r="F473" s="170"/>
      <c r="G473" s="170"/>
      <c r="H473" s="170"/>
      <c r="I473" s="170"/>
      <c r="J473" s="170"/>
      <c r="K473" s="170"/>
      <c r="L473" s="170"/>
      <c r="M473" s="170"/>
    </row>
    <row r="474" spans="2:13" x14ac:dyDescent="0.35">
      <c r="B474" s="184"/>
      <c r="F474" s="170"/>
      <c r="G474" s="170"/>
      <c r="H474" s="170"/>
      <c r="I474" s="170"/>
      <c r="J474" s="170"/>
      <c r="K474" s="170"/>
      <c r="L474" s="170"/>
      <c r="M474" s="170"/>
    </row>
    <row r="475" spans="2:13" x14ac:dyDescent="0.35">
      <c r="B475" s="184"/>
      <c r="F475" s="170"/>
      <c r="G475" s="170"/>
      <c r="H475" s="170"/>
      <c r="I475" s="170"/>
      <c r="J475" s="170"/>
      <c r="K475" s="170"/>
      <c r="L475" s="170"/>
      <c r="M475" s="170"/>
    </row>
    <row r="476" spans="2:13" x14ac:dyDescent="0.35">
      <c r="B476" s="184"/>
      <c r="F476" s="170"/>
      <c r="G476" s="170"/>
      <c r="H476" s="170"/>
      <c r="I476" s="170"/>
      <c r="J476" s="170"/>
      <c r="K476" s="170"/>
      <c r="L476" s="170"/>
      <c r="M476" s="170"/>
    </row>
    <row r="477" spans="2:13" x14ac:dyDescent="0.35">
      <c r="B477" s="184"/>
      <c r="F477" s="170"/>
      <c r="G477" s="170"/>
      <c r="H477" s="170"/>
      <c r="I477" s="170"/>
      <c r="J477" s="170"/>
      <c r="K477" s="170"/>
      <c r="L477" s="170"/>
      <c r="M477" s="170"/>
    </row>
    <row r="478" spans="2:13" x14ac:dyDescent="0.35">
      <c r="B478" s="184"/>
      <c r="F478" s="170"/>
      <c r="G478" s="170"/>
      <c r="H478" s="170"/>
      <c r="I478" s="170"/>
      <c r="J478" s="170"/>
      <c r="K478" s="170"/>
      <c r="L478" s="170"/>
      <c r="M478" s="170"/>
    </row>
    <row r="479" spans="2:13" x14ac:dyDescent="0.35">
      <c r="B479" s="184"/>
      <c r="F479" s="170"/>
      <c r="G479" s="170"/>
      <c r="H479" s="170"/>
      <c r="I479" s="170"/>
      <c r="J479" s="170"/>
      <c r="K479" s="170"/>
      <c r="L479" s="170"/>
      <c r="M479" s="170"/>
    </row>
    <row r="480" spans="2:13" x14ac:dyDescent="0.35">
      <c r="B480" s="184"/>
      <c r="F480" s="170"/>
      <c r="G480" s="170"/>
      <c r="H480" s="170"/>
      <c r="I480" s="170"/>
      <c r="J480" s="170"/>
      <c r="K480" s="170"/>
      <c r="L480" s="170"/>
      <c r="M480" s="170"/>
    </row>
    <row r="481" spans="2:13" x14ac:dyDescent="0.35">
      <c r="B481" s="184"/>
      <c r="F481" s="170"/>
      <c r="G481" s="170"/>
      <c r="H481" s="170"/>
      <c r="I481" s="170"/>
      <c r="J481" s="170"/>
      <c r="K481" s="170"/>
      <c r="L481" s="170"/>
      <c r="M481" s="170"/>
    </row>
    <row r="482" spans="2:13" x14ac:dyDescent="0.35">
      <c r="B482" s="184"/>
      <c r="F482" s="170"/>
      <c r="G482" s="170"/>
      <c r="H482" s="170"/>
      <c r="I482" s="170"/>
      <c r="J482" s="170"/>
      <c r="K482" s="170"/>
      <c r="L482" s="170"/>
      <c r="M482" s="170"/>
    </row>
    <row r="483" spans="2:13" x14ac:dyDescent="0.35">
      <c r="B483" s="184"/>
      <c r="F483" s="170"/>
      <c r="G483" s="170"/>
      <c r="H483" s="170"/>
      <c r="I483" s="170"/>
      <c r="J483" s="170"/>
      <c r="K483" s="170"/>
      <c r="L483" s="170"/>
      <c r="M483" s="170"/>
    </row>
    <row r="484" spans="2:13" x14ac:dyDescent="0.35">
      <c r="B484" s="184"/>
      <c r="F484" s="170"/>
      <c r="G484" s="170"/>
      <c r="H484" s="170"/>
      <c r="I484" s="170"/>
      <c r="J484" s="170"/>
      <c r="K484" s="170"/>
      <c r="L484" s="170"/>
      <c r="M484" s="170"/>
    </row>
    <row r="485" spans="2:13" x14ac:dyDescent="0.35">
      <c r="B485" s="184"/>
      <c r="F485" s="170"/>
      <c r="G485" s="170"/>
      <c r="H485" s="170"/>
      <c r="I485" s="170"/>
      <c r="J485" s="170"/>
      <c r="K485" s="170"/>
      <c r="L485" s="170"/>
      <c r="M485" s="170"/>
    </row>
    <row r="486" spans="2:13" x14ac:dyDescent="0.35">
      <c r="B486" s="184"/>
      <c r="F486" s="170"/>
      <c r="G486" s="170"/>
      <c r="H486" s="170"/>
      <c r="I486" s="170"/>
      <c r="J486" s="170"/>
      <c r="K486" s="170"/>
      <c r="L486" s="170"/>
      <c r="M486" s="170"/>
    </row>
    <row r="487" spans="2:13" x14ac:dyDescent="0.35">
      <c r="B487" s="184"/>
      <c r="F487" s="170"/>
      <c r="G487" s="170"/>
      <c r="H487" s="170"/>
      <c r="I487" s="170"/>
      <c r="J487" s="170"/>
      <c r="K487" s="170"/>
      <c r="L487" s="170"/>
      <c r="M487" s="170"/>
    </row>
    <row r="488" spans="2:13" x14ac:dyDescent="0.35">
      <c r="B488" s="184"/>
      <c r="F488" s="170"/>
      <c r="G488" s="170"/>
      <c r="H488" s="170"/>
      <c r="I488" s="170"/>
      <c r="J488" s="170"/>
      <c r="K488" s="170"/>
      <c r="L488" s="170"/>
      <c r="M488" s="170"/>
    </row>
    <row r="489" spans="2:13" x14ac:dyDescent="0.35">
      <c r="B489" s="184"/>
      <c r="F489" s="170"/>
      <c r="G489" s="170"/>
      <c r="H489" s="170"/>
      <c r="I489" s="170"/>
      <c r="J489" s="170"/>
      <c r="K489" s="170"/>
      <c r="L489" s="170"/>
      <c r="M489" s="170"/>
    </row>
    <row r="490" spans="2:13" x14ac:dyDescent="0.35">
      <c r="B490" s="184"/>
      <c r="F490" s="170"/>
      <c r="G490" s="170"/>
      <c r="H490" s="170"/>
      <c r="I490" s="170"/>
      <c r="J490" s="170"/>
      <c r="K490" s="170"/>
      <c r="L490" s="170"/>
      <c r="M490" s="170"/>
    </row>
    <row r="491" spans="2:13" x14ac:dyDescent="0.35">
      <c r="B491" s="184"/>
      <c r="F491" s="170"/>
      <c r="G491" s="170"/>
      <c r="H491" s="170"/>
      <c r="I491" s="170"/>
      <c r="J491" s="170"/>
      <c r="K491" s="170"/>
      <c r="L491" s="170"/>
      <c r="M491" s="170"/>
    </row>
    <row r="492" spans="2:13" x14ac:dyDescent="0.35">
      <c r="B492" s="184"/>
      <c r="F492" s="170"/>
      <c r="G492" s="170"/>
      <c r="H492" s="170"/>
      <c r="I492" s="170"/>
      <c r="J492" s="170"/>
      <c r="K492" s="170"/>
      <c r="L492" s="170"/>
      <c r="M492" s="170"/>
    </row>
    <row r="493" spans="2:13" x14ac:dyDescent="0.35">
      <c r="B493" s="184"/>
      <c r="F493" s="170"/>
      <c r="G493" s="170"/>
      <c r="H493" s="170"/>
      <c r="I493" s="170"/>
      <c r="J493" s="170"/>
      <c r="K493" s="170"/>
      <c r="L493" s="170"/>
      <c r="M493" s="170"/>
    </row>
    <row r="494" spans="2:13" x14ac:dyDescent="0.35">
      <c r="B494" s="184"/>
      <c r="F494" s="170"/>
      <c r="G494" s="170"/>
      <c r="H494" s="170"/>
      <c r="I494" s="170"/>
      <c r="J494" s="170"/>
      <c r="K494" s="170"/>
      <c r="L494" s="170"/>
      <c r="M494" s="170"/>
    </row>
    <row r="495" spans="2:13" x14ac:dyDescent="0.35">
      <c r="B495" s="184"/>
      <c r="F495" s="170"/>
      <c r="G495" s="170"/>
      <c r="H495" s="170"/>
      <c r="I495" s="170"/>
      <c r="J495" s="170"/>
      <c r="K495" s="170"/>
      <c r="L495" s="170"/>
      <c r="M495" s="170"/>
    </row>
    <row r="496" spans="2:13" x14ac:dyDescent="0.35">
      <c r="B496" s="184"/>
      <c r="F496" s="170"/>
      <c r="G496" s="170"/>
      <c r="H496" s="170"/>
      <c r="I496" s="170"/>
      <c r="J496" s="170"/>
      <c r="K496" s="170"/>
      <c r="L496" s="170"/>
      <c r="M496" s="170"/>
    </row>
    <row r="497" spans="2:13" x14ac:dyDescent="0.35">
      <c r="B497" s="184"/>
      <c r="F497" s="170"/>
      <c r="G497" s="170"/>
      <c r="H497" s="170"/>
      <c r="I497" s="170"/>
      <c r="J497" s="170"/>
      <c r="K497" s="170"/>
      <c r="L497" s="170"/>
      <c r="M497" s="170"/>
    </row>
    <row r="498" spans="2:13" x14ac:dyDescent="0.35">
      <c r="B498" s="184"/>
      <c r="F498" s="170"/>
      <c r="G498" s="170"/>
      <c r="H498" s="170"/>
      <c r="I498" s="170"/>
      <c r="J498" s="170"/>
      <c r="K498" s="170"/>
      <c r="L498" s="170"/>
      <c r="M498" s="170"/>
    </row>
    <row r="499" spans="2:13" x14ac:dyDescent="0.35">
      <c r="B499" s="184"/>
      <c r="F499" s="170"/>
      <c r="G499" s="170"/>
      <c r="H499" s="170"/>
      <c r="I499" s="170"/>
      <c r="J499" s="170"/>
      <c r="K499" s="170"/>
      <c r="L499" s="170"/>
      <c r="M499" s="170"/>
    </row>
    <row r="500" spans="2:13" x14ac:dyDescent="0.35">
      <c r="B500" s="184"/>
      <c r="F500" s="170"/>
      <c r="G500" s="170"/>
      <c r="H500" s="170"/>
      <c r="I500" s="170"/>
      <c r="J500" s="170"/>
      <c r="K500" s="170"/>
      <c r="L500" s="170"/>
      <c r="M500" s="170"/>
    </row>
    <row r="501" spans="2:13" x14ac:dyDescent="0.35">
      <c r="B501" s="184"/>
      <c r="F501" s="170"/>
      <c r="G501" s="170"/>
      <c r="H501" s="170"/>
      <c r="I501" s="170"/>
      <c r="J501" s="170"/>
      <c r="K501" s="170"/>
      <c r="L501" s="170"/>
      <c r="M501" s="170"/>
    </row>
    <row r="502" spans="2:13" x14ac:dyDescent="0.35">
      <c r="B502" s="184"/>
      <c r="F502" s="170"/>
      <c r="G502" s="170"/>
      <c r="H502" s="170"/>
      <c r="I502" s="170"/>
      <c r="J502" s="170"/>
      <c r="K502" s="170"/>
      <c r="L502" s="170"/>
      <c r="M502" s="170"/>
    </row>
    <row r="503" spans="2:13" x14ac:dyDescent="0.35">
      <c r="B503" s="184"/>
      <c r="F503" s="170"/>
      <c r="G503" s="170"/>
      <c r="H503" s="170"/>
      <c r="I503" s="170"/>
      <c r="J503" s="170"/>
      <c r="K503" s="170"/>
      <c r="L503" s="170"/>
      <c r="M503" s="170"/>
    </row>
    <row r="504" spans="2:13" x14ac:dyDescent="0.35">
      <c r="B504" s="184"/>
      <c r="F504" s="170"/>
      <c r="G504" s="170"/>
      <c r="H504" s="170"/>
      <c r="I504" s="170"/>
      <c r="J504" s="170"/>
      <c r="K504" s="170"/>
      <c r="L504" s="170"/>
      <c r="M504" s="170"/>
    </row>
    <row r="505" spans="2:13" x14ac:dyDescent="0.35">
      <c r="B505" s="184"/>
      <c r="F505" s="170"/>
      <c r="G505" s="170"/>
      <c r="H505" s="170"/>
      <c r="I505" s="170"/>
      <c r="J505" s="170"/>
      <c r="K505" s="170"/>
      <c r="L505" s="170"/>
      <c r="M505" s="170"/>
    </row>
    <row r="506" spans="2:13" x14ac:dyDescent="0.35">
      <c r="B506" s="184"/>
      <c r="F506" s="170"/>
      <c r="G506" s="170"/>
      <c r="H506" s="170"/>
      <c r="I506" s="170"/>
      <c r="J506" s="170"/>
      <c r="K506" s="170"/>
      <c r="L506" s="170"/>
      <c r="M506" s="170"/>
    </row>
    <row r="507" spans="2:13" x14ac:dyDescent="0.35">
      <c r="B507" s="184"/>
      <c r="F507" s="170"/>
      <c r="G507" s="170"/>
      <c r="H507" s="170"/>
      <c r="I507" s="170"/>
      <c r="J507" s="170"/>
      <c r="K507" s="170"/>
      <c r="L507" s="170"/>
      <c r="M507" s="170"/>
    </row>
    <row r="508" spans="2:13" x14ac:dyDescent="0.35">
      <c r="B508" s="184"/>
      <c r="F508" s="170"/>
      <c r="G508" s="170"/>
      <c r="H508" s="170"/>
      <c r="I508" s="170"/>
      <c r="J508" s="170"/>
      <c r="K508" s="170"/>
      <c r="L508" s="170"/>
      <c r="M508" s="170"/>
    </row>
    <row r="509" spans="2:13" x14ac:dyDescent="0.35">
      <c r="B509" s="184"/>
      <c r="F509" s="170"/>
      <c r="G509" s="170"/>
      <c r="H509" s="170"/>
      <c r="I509" s="170"/>
      <c r="J509" s="170"/>
      <c r="K509" s="170"/>
      <c r="L509" s="170"/>
      <c r="M509" s="170"/>
    </row>
    <row r="510" spans="2:13" x14ac:dyDescent="0.35">
      <c r="B510" s="184"/>
      <c r="F510" s="170"/>
      <c r="G510" s="170"/>
      <c r="H510" s="170"/>
      <c r="I510" s="170"/>
      <c r="J510" s="170"/>
      <c r="K510" s="170"/>
      <c r="L510" s="170"/>
      <c r="M510" s="170"/>
    </row>
    <row r="511" spans="2:13" x14ac:dyDescent="0.35">
      <c r="B511" s="184"/>
      <c r="F511" s="170"/>
      <c r="G511" s="170"/>
      <c r="H511" s="170"/>
      <c r="I511" s="170"/>
      <c r="J511" s="170"/>
      <c r="K511" s="170"/>
      <c r="L511" s="170"/>
      <c r="M511" s="170"/>
    </row>
    <row r="512" spans="2:13" x14ac:dyDescent="0.35">
      <c r="B512" s="184"/>
      <c r="F512" s="170"/>
      <c r="G512" s="170"/>
      <c r="H512" s="170"/>
      <c r="I512" s="170"/>
      <c r="J512" s="170"/>
      <c r="K512" s="170"/>
      <c r="L512" s="170"/>
      <c r="M512" s="170"/>
    </row>
    <row r="513" spans="2:13" x14ac:dyDescent="0.35">
      <c r="B513" s="184"/>
      <c r="F513" s="170"/>
      <c r="G513" s="170"/>
      <c r="H513" s="170"/>
      <c r="I513" s="170"/>
      <c r="J513" s="170"/>
      <c r="K513" s="170"/>
      <c r="L513" s="170"/>
      <c r="M513" s="170"/>
    </row>
    <row r="514" spans="2:13" x14ac:dyDescent="0.35">
      <c r="B514" s="184"/>
      <c r="F514" s="170"/>
      <c r="G514" s="170"/>
      <c r="H514" s="170"/>
      <c r="I514" s="170"/>
      <c r="J514" s="170"/>
      <c r="K514" s="170"/>
      <c r="L514" s="170"/>
      <c r="M514" s="170"/>
    </row>
    <row r="515" spans="2:13" x14ac:dyDescent="0.35">
      <c r="B515" s="184"/>
      <c r="F515" s="170"/>
      <c r="G515" s="170"/>
      <c r="H515" s="170"/>
      <c r="I515" s="170"/>
      <c r="J515" s="170"/>
      <c r="K515" s="170"/>
      <c r="L515" s="170"/>
      <c r="M515" s="170"/>
    </row>
    <row r="516" spans="2:13" x14ac:dyDescent="0.35">
      <c r="B516" s="184"/>
      <c r="F516" s="170"/>
      <c r="G516" s="170"/>
      <c r="H516" s="170"/>
      <c r="I516" s="170"/>
      <c r="J516" s="170"/>
      <c r="K516" s="170"/>
      <c r="L516" s="170"/>
      <c r="M516" s="170"/>
    </row>
    <row r="517" spans="2:13" x14ac:dyDescent="0.35">
      <c r="B517" s="184"/>
      <c r="F517" s="170"/>
      <c r="G517" s="170"/>
      <c r="H517" s="170"/>
      <c r="I517" s="170"/>
      <c r="J517" s="170"/>
      <c r="K517" s="170"/>
      <c r="L517" s="170"/>
      <c r="M517" s="170"/>
    </row>
    <row r="518" spans="2:13" x14ac:dyDescent="0.35">
      <c r="B518" s="184"/>
      <c r="F518" s="170"/>
      <c r="G518" s="170"/>
      <c r="H518" s="170"/>
      <c r="I518" s="170"/>
      <c r="J518" s="170"/>
      <c r="K518" s="170"/>
      <c r="L518" s="170"/>
      <c r="M518" s="170"/>
    </row>
    <row r="519" spans="2:13" x14ac:dyDescent="0.35">
      <c r="B519" s="184"/>
      <c r="F519" s="170"/>
      <c r="G519" s="170"/>
      <c r="H519" s="170"/>
      <c r="I519" s="170"/>
      <c r="J519" s="170"/>
      <c r="K519" s="170"/>
      <c r="L519" s="170"/>
      <c r="M519" s="170"/>
    </row>
    <row r="520" spans="2:13" x14ac:dyDescent="0.35">
      <c r="B520" s="184"/>
      <c r="F520" s="170"/>
      <c r="G520" s="170"/>
      <c r="H520" s="170"/>
      <c r="I520" s="170"/>
      <c r="J520" s="170"/>
      <c r="K520" s="170"/>
      <c r="L520" s="170"/>
      <c r="M520" s="170"/>
    </row>
    <row r="521" spans="2:13" x14ac:dyDescent="0.35">
      <c r="B521" s="184"/>
      <c r="F521" s="170"/>
      <c r="G521" s="170"/>
      <c r="H521" s="170"/>
      <c r="I521" s="170"/>
      <c r="J521" s="170"/>
      <c r="K521" s="170"/>
      <c r="L521" s="170"/>
      <c r="M521" s="170"/>
    </row>
    <row r="522" spans="2:13" x14ac:dyDescent="0.35">
      <c r="B522" s="184"/>
      <c r="F522" s="170"/>
      <c r="G522" s="170"/>
      <c r="H522" s="170"/>
      <c r="I522" s="170"/>
      <c r="J522" s="170"/>
      <c r="K522" s="170"/>
      <c r="L522" s="170"/>
      <c r="M522" s="170"/>
    </row>
    <row r="523" spans="2:13" x14ac:dyDescent="0.35">
      <c r="B523" s="184"/>
      <c r="F523" s="170"/>
      <c r="G523" s="170"/>
      <c r="H523" s="170"/>
      <c r="I523" s="170"/>
      <c r="J523" s="170"/>
      <c r="K523" s="170"/>
      <c r="L523" s="170"/>
      <c r="M523" s="170"/>
    </row>
    <row r="524" spans="2:13" x14ac:dyDescent="0.35">
      <c r="B524" s="184"/>
      <c r="F524" s="170"/>
      <c r="G524" s="170"/>
      <c r="H524" s="170"/>
      <c r="I524" s="170"/>
      <c r="J524" s="170"/>
      <c r="K524" s="170"/>
      <c r="L524" s="170"/>
      <c r="M524" s="170"/>
    </row>
    <row r="525" spans="2:13" x14ac:dyDescent="0.35">
      <c r="B525" s="184"/>
      <c r="F525" s="170"/>
      <c r="G525" s="170"/>
      <c r="H525" s="170"/>
      <c r="I525" s="170"/>
      <c r="J525" s="170"/>
      <c r="K525" s="170"/>
      <c r="L525" s="170"/>
      <c r="M525" s="170"/>
    </row>
    <row r="526" spans="2:13" x14ac:dyDescent="0.35">
      <c r="B526" s="184"/>
      <c r="F526" s="170"/>
      <c r="G526" s="170"/>
      <c r="H526" s="170"/>
      <c r="I526" s="170"/>
      <c r="J526" s="170"/>
      <c r="K526" s="170"/>
      <c r="L526" s="170"/>
      <c r="M526" s="170"/>
    </row>
    <row r="527" spans="2:13" x14ac:dyDescent="0.35">
      <c r="B527" s="184"/>
      <c r="F527" s="170"/>
      <c r="G527" s="170"/>
      <c r="H527" s="170"/>
      <c r="I527" s="170"/>
      <c r="J527" s="170"/>
      <c r="K527" s="170"/>
      <c r="L527" s="170"/>
      <c r="M527" s="170"/>
    </row>
    <row r="528" spans="2:13" x14ac:dyDescent="0.35">
      <c r="B528" s="184"/>
      <c r="F528" s="170"/>
      <c r="G528" s="170"/>
      <c r="H528" s="170"/>
      <c r="I528" s="170"/>
      <c r="J528" s="170"/>
      <c r="K528" s="170"/>
      <c r="L528" s="170"/>
      <c r="M528" s="170"/>
    </row>
    <row r="529" spans="2:13" x14ac:dyDescent="0.35">
      <c r="B529" s="184"/>
      <c r="F529" s="170"/>
      <c r="G529" s="170"/>
      <c r="H529" s="170"/>
      <c r="I529" s="170"/>
      <c r="J529" s="170"/>
      <c r="K529" s="170"/>
      <c r="L529" s="170"/>
      <c r="M529" s="170"/>
    </row>
    <row r="530" spans="2:13" x14ac:dyDescent="0.35">
      <c r="B530" s="184"/>
      <c r="F530" s="170"/>
      <c r="G530" s="170"/>
      <c r="H530" s="170"/>
      <c r="I530" s="170"/>
      <c r="J530" s="170"/>
      <c r="K530" s="170"/>
      <c r="L530" s="170"/>
      <c r="M530" s="170"/>
    </row>
    <row r="531" spans="2:13" x14ac:dyDescent="0.35">
      <c r="B531" s="184"/>
      <c r="F531" s="170"/>
      <c r="G531" s="170"/>
      <c r="H531" s="170"/>
      <c r="I531" s="170"/>
      <c r="J531" s="170"/>
      <c r="K531" s="170"/>
      <c r="L531" s="170"/>
      <c r="M531" s="170"/>
    </row>
  </sheetData>
  <sheetProtection algorithmName="SHA-512" hashValue="tPAb/B+Okh5Dlwc6JLcKd5rrt3kqb9K5aK8o3l6jIvWW7pJjhlHD1kIYq3ph+ovSNwwOqR7P4Ic3qvwb7FH0jw==" saltValue="Zs2phroFzg75BBrZHZQ37Q==" spinCount="100000" sheet="1" insertColumns="0"/>
  <phoneticPr fontId="64" type="noConversion"/>
  <conditionalFormatting sqref="F68:U69">
    <cfRule type="containsText" dxfId="0" priority="6" operator="containsText" text="ERRORE">
      <formula>NOT(ISERROR(SEARCH("ERRORE",F68)))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2" id="{E79AA465-5305-4F71-86B6-65A69DD477F9}">
            <xm:f>IN_Anagrafica!$G$12=Tab!$B$53</xm:f>
            <x14:dxf>
              <fill>
                <patternFill patternType="lightGray"/>
              </fill>
            </x14:dxf>
          </x14:cfRule>
          <xm:sqref>F50:U50</xm:sqref>
        </x14:conditionalFormatting>
        <x14:conditionalFormatting xmlns:xm="http://schemas.microsoft.com/office/excel/2006/main">
          <x14:cfRule type="expression" priority="2" id="{68FF62D5-D63C-4CD8-B7AE-D6D3008B199A}">
            <xm:f>IN_Anagrafica!$G$12=Tab!$B$53</xm:f>
            <x14:dxf>
              <fill>
                <patternFill patternType="lightGray"/>
              </fill>
            </x14:dxf>
          </x14:cfRule>
          <xm:sqref>F52:U52</xm:sqref>
        </x14:conditionalFormatting>
        <x14:conditionalFormatting xmlns:xm="http://schemas.microsoft.com/office/excel/2006/main">
          <x14:cfRule type="expression" priority="1" id="{0FABC78A-C069-49E6-9D70-97CCB4E7FB39}">
            <xm:f>IN_Anagrafica!$G$12=Tab!$B$54</xm:f>
            <x14:dxf>
              <fill>
                <patternFill patternType="lightGray"/>
              </fill>
            </x14:dxf>
          </x14:cfRule>
          <xm:sqref>F53:U53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F3616-1CF1-43C5-8A05-9C0A5F1B6DED}">
  <sheetPr>
    <tabColor theme="2" tint="-0.249977111117893"/>
  </sheetPr>
  <dimension ref="A1:S100"/>
  <sheetViews>
    <sheetView zoomScale="53" zoomScaleNormal="53" workbookViewId="0">
      <selection activeCell="I29" sqref="I29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8.90625" style="70" customWidth="1"/>
    <col min="4" max="13" width="15.36328125" style="70" customWidth="1"/>
    <col min="14" max="18" width="16" style="70" customWidth="1"/>
    <col min="19" max="16384" width="8.90625" style="70"/>
  </cols>
  <sheetData>
    <row r="1" spans="1:19" s="62" customFormat="1" ht="21" thickBot="1" x14ac:dyDescent="0.45">
      <c r="A1" s="1"/>
      <c r="B1" s="242" t="s">
        <v>269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12"/>
    </row>
    <row r="2" spans="1:19" s="62" customFormat="1" ht="21" thickTop="1" x14ac:dyDescent="0.4">
      <c r="A2" s="1"/>
      <c r="B2" s="243"/>
      <c r="C2" s="244"/>
      <c r="D2" s="244"/>
      <c r="E2" s="280"/>
      <c r="F2" s="280"/>
      <c r="G2" s="280"/>
      <c r="H2" s="280"/>
      <c r="I2" s="280"/>
      <c r="J2" s="280"/>
      <c r="K2" s="280"/>
      <c r="L2" s="280"/>
      <c r="M2" s="280"/>
      <c r="N2" s="244"/>
      <c r="O2" s="244"/>
      <c r="P2" s="244"/>
      <c r="Q2" s="244"/>
      <c r="R2" s="244"/>
      <c r="S2" s="112"/>
    </row>
    <row r="3" spans="1:19" s="62" customFormat="1" ht="20.5" x14ac:dyDescent="0.4">
      <c r="A3" s="1"/>
      <c r="B3" s="243"/>
      <c r="C3" s="244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  <c r="S3" s="112"/>
    </row>
    <row r="4" spans="1:19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9" ht="28" x14ac:dyDescent="0.35">
      <c r="A5" s="1"/>
      <c r="B5" s="1"/>
      <c r="C5" s="268" t="s">
        <v>196</v>
      </c>
      <c r="D5" s="266" t="s">
        <v>215</v>
      </c>
      <c r="E5" s="266" t="s">
        <v>216</v>
      </c>
      <c r="F5" s="266" t="s">
        <v>217</v>
      </c>
      <c r="G5" s="266" t="s">
        <v>218</v>
      </c>
      <c r="H5" s="266" t="s">
        <v>219</v>
      </c>
      <c r="I5" s="266" t="s">
        <v>220</v>
      </c>
      <c r="J5" s="266" t="s">
        <v>221</v>
      </c>
      <c r="K5" s="266" t="s">
        <v>222</v>
      </c>
      <c r="L5" s="266" t="s">
        <v>223</v>
      </c>
      <c r="M5" s="266" t="s">
        <v>224</v>
      </c>
      <c r="N5" s="266" t="s">
        <v>245</v>
      </c>
      <c r="O5" s="266" t="s">
        <v>246</v>
      </c>
      <c r="P5" s="266" t="s">
        <v>247</v>
      </c>
      <c r="Q5" s="266" t="s">
        <v>248</v>
      </c>
      <c r="R5" s="266" t="s">
        <v>249</v>
      </c>
    </row>
    <row r="6" spans="1:19" ht="16.5" x14ac:dyDescent="0.35">
      <c r="A6" s="1"/>
      <c r="B6" s="1"/>
      <c r="C6" s="251" t="s">
        <v>270</v>
      </c>
      <c r="D6" s="285">
        <f>+PianoTariffarioAffidamento!F70</f>
        <v>0</v>
      </c>
      <c r="E6" s="285">
        <f>+PianoTariffarioAffidamento!G70</f>
        <v>0</v>
      </c>
      <c r="F6" s="285">
        <f>+PianoTariffarioAffidamento!H70</f>
        <v>0</v>
      </c>
      <c r="G6" s="285">
        <f>+PianoTariffarioAffidamento!I70</f>
        <v>0</v>
      </c>
      <c r="H6" s="285">
        <f>+PianoTariffarioAffidamento!J70</f>
        <v>0</v>
      </c>
      <c r="I6" s="285">
        <f>+PianoTariffarioAffidamento!K70</f>
        <v>0</v>
      </c>
      <c r="J6" s="285">
        <f>+PianoTariffarioAffidamento!L70</f>
        <v>0</v>
      </c>
      <c r="K6" s="285">
        <f>+PianoTariffarioAffidamento!M70</f>
        <v>0</v>
      </c>
      <c r="L6" s="285">
        <f>+PianoTariffarioAffidamento!N70</f>
        <v>0</v>
      </c>
      <c r="M6" s="285">
        <f>+PianoTariffarioAffidamento!O70</f>
        <v>0</v>
      </c>
      <c r="N6" s="283">
        <f>+PianoTariffarioAffidamento!P70</f>
        <v>0</v>
      </c>
      <c r="O6" s="283">
        <f>+PianoTariffarioAffidamento!Q70</f>
        <v>0</v>
      </c>
      <c r="P6" s="283">
        <f>+PianoTariffarioAffidamento!R70</f>
        <v>0</v>
      </c>
      <c r="Q6" s="283">
        <f>+PianoTariffarioAffidamento!S70</f>
        <v>0</v>
      </c>
      <c r="R6" s="283">
        <f>+PianoTariffarioAffidamento!T70</f>
        <v>0</v>
      </c>
    </row>
    <row r="7" spans="1:19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ht="16" x14ac:dyDescent="0.35">
      <c r="A8" s="1"/>
      <c r="B8" s="1"/>
      <c r="C8" s="284" t="s">
        <v>271</v>
      </c>
      <c r="D8" s="285">
        <f t="shared" ref="D8:R8" si="0">+SUM(D16:D197)</f>
        <v>0</v>
      </c>
      <c r="E8" s="285">
        <f t="shared" si="0"/>
        <v>0</v>
      </c>
      <c r="F8" s="285">
        <f t="shared" si="0"/>
        <v>0</v>
      </c>
      <c r="G8" s="285">
        <f t="shared" si="0"/>
        <v>0</v>
      </c>
      <c r="H8" s="285">
        <f t="shared" si="0"/>
        <v>0</v>
      </c>
      <c r="I8" s="285">
        <f t="shared" si="0"/>
        <v>0</v>
      </c>
      <c r="J8" s="285">
        <f t="shared" si="0"/>
        <v>0</v>
      </c>
      <c r="K8" s="285">
        <f t="shared" si="0"/>
        <v>0</v>
      </c>
      <c r="L8" s="285">
        <f t="shared" si="0"/>
        <v>0</v>
      </c>
      <c r="M8" s="285">
        <f t="shared" si="0"/>
        <v>0</v>
      </c>
      <c r="N8" s="285">
        <f t="shared" si="0"/>
        <v>0</v>
      </c>
      <c r="O8" s="285">
        <f t="shared" si="0"/>
        <v>0</v>
      </c>
      <c r="P8" s="285">
        <f t="shared" si="0"/>
        <v>0</v>
      </c>
      <c r="Q8" s="285">
        <f t="shared" si="0"/>
        <v>0</v>
      </c>
      <c r="R8" s="285">
        <f t="shared" si="0"/>
        <v>0</v>
      </c>
    </row>
    <row r="9" spans="1:19" x14ac:dyDescent="0.35">
      <c r="A9" s="1"/>
      <c r="B9" s="1"/>
      <c r="C9" s="286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</row>
    <row r="10" spans="1:19" x14ac:dyDescent="0.35">
      <c r="A10" s="1"/>
      <c r="B10" s="1"/>
      <c r="C10" s="255" t="s">
        <v>250</v>
      </c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</row>
    <row r="11" spans="1:19" x14ac:dyDescent="0.35">
      <c r="A11" s="1"/>
      <c r="B11" s="1"/>
      <c r="C11" s="1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</row>
    <row r="12" spans="1:19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9" s="62" customFormat="1" ht="33" customHeight="1" x14ac:dyDescent="0.4">
      <c r="A13" s="1"/>
      <c r="B13" s="243"/>
      <c r="C13" s="245" t="s">
        <v>272</v>
      </c>
      <c r="D13" s="245">
        <f>+D3</f>
        <v>2026</v>
      </c>
      <c r="E13" s="245">
        <f t="shared" ref="E13:R13" si="1">+E3</f>
        <v>2027</v>
      </c>
      <c r="F13" s="245">
        <f t="shared" si="1"/>
        <v>2028</v>
      </c>
      <c r="G13" s="245">
        <f t="shared" si="1"/>
        <v>2029</v>
      </c>
      <c r="H13" s="245">
        <f t="shared" si="1"/>
        <v>2030</v>
      </c>
      <c r="I13" s="245">
        <f t="shared" si="1"/>
        <v>2031</v>
      </c>
      <c r="J13" s="245">
        <f t="shared" si="1"/>
        <v>2032</v>
      </c>
      <c r="K13" s="245">
        <f t="shared" si="1"/>
        <v>2033</v>
      </c>
      <c r="L13" s="245">
        <f t="shared" si="1"/>
        <v>2034</v>
      </c>
      <c r="M13" s="245">
        <f t="shared" si="1"/>
        <v>2035</v>
      </c>
      <c r="N13" s="245">
        <f t="shared" si="1"/>
        <v>2036</v>
      </c>
      <c r="O13" s="245">
        <f t="shared" si="1"/>
        <v>2037</v>
      </c>
      <c r="P13" s="245">
        <f t="shared" si="1"/>
        <v>2038</v>
      </c>
      <c r="Q13" s="245">
        <f t="shared" si="1"/>
        <v>2039</v>
      </c>
      <c r="R13" s="245">
        <f t="shared" si="1"/>
        <v>2040</v>
      </c>
      <c r="S13" s="112"/>
    </row>
    <row r="14" spans="1:19" hidden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ht="28" x14ac:dyDescent="0.35">
      <c r="A15" s="1"/>
      <c r="B15" s="257" t="s">
        <v>101</v>
      </c>
      <c r="C15" s="258" t="s">
        <v>195</v>
      </c>
      <c r="D15" s="259" t="s">
        <v>215</v>
      </c>
      <c r="E15" s="259" t="s">
        <v>216</v>
      </c>
      <c r="F15" s="259" t="s">
        <v>217</v>
      </c>
      <c r="G15" s="259" t="s">
        <v>218</v>
      </c>
      <c r="H15" s="259" t="s">
        <v>219</v>
      </c>
      <c r="I15" s="259" t="s">
        <v>220</v>
      </c>
      <c r="J15" s="259" t="s">
        <v>221</v>
      </c>
      <c r="K15" s="259" t="s">
        <v>222</v>
      </c>
      <c r="L15" s="259" t="s">
        <v>223</v>
      </c>
      <c r="M15" s="260" t="s">
        <v>224</v>
      </c>
      <c r="N15" s="261" t="s">
        <v>245</v>
      </c>
      <c r="O15" s="261" t="s">
        <v>246</v>
      </c>
      <c r="P15" s="261" t="s">
        <v>247</v>
      </c>
      <c r="Q15" s="261" t="s">
        <v>248</v>
      </c>
      <c r="R15" s="261" t="s">
        <v>249</v>
      </c>
    </row>
    <row r="16" spans="1:19" x14ac:dyDescent="0.35">
      <c r="B16" s="113">
        <f>+IN_Anagrafica!F18</f>
        <v>0</v>
      </c>
      <c r="C16" s="114">
        <f>+IN_Anagrafica!D18</f>
        <v>0</v>
      </c>
      <c r="D16" s="115"/>
      <c r="E16" s="115"/>
      <c r="F16" s="115"/>
      <c r="G16" s="115"/>
      <c r="H16" s="115"/>
      <c r="I16" s="115"/>
      <c r="J16" s="115"/>
      <c r="K16" s="115"/>
      <c r="L16" s="115"/>
      <c r="M16" s="116"/>
      <c r="N16" s="124"/>
      <c r="O16" s="124"/>
      <c r="P16" s="124"/>
      <c r="Q16" s="124"/>
      <c r="R16" s="124"/>
    </row>
    <row r="17" spans="2:18" x14ac:dyDescent="0.35">
      <c r="B17" s="113">
        <f>+IN_Anagrafica!F19</f>
        <v>0</v>
      </c>
      <c r="C17" s="114">
        <f>+IN_Anagrafica!D19</f>
        <v>0</v>
      </c>
      <c r="D17" s="115"/>
      <c r="E17" s="115"/>
      <c r="F17" s="115"/>
      <c r="G17" s="115"/>
      <c r="H17" s="115"/>
      <c r="I17" s="115"/>
      <c r="J17" s="115"/>
      <c r="K17" s="115"/>
      <c r="L17" s="115"/>
      <c r="M17" s="116"/>
      <c r="N17" s="123"/>
      <c r="O17" s="123"/>
      <c r="P17" s="123"/>
      <c r="Q17" s="123"/>
      <c r="R17" s="123"/>
    </row>
    <row r="18" spans="2:18" x14ac:dyDescent="0.35">
      <c r="B18" s="113">
        <f>+IN_Anagrafica!F20</f>
        <v>0</v>
      </c>
      <c r="C18" s="114">
        <f>+IN_Anagrafica!D20</f>
        <v>0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6"/>
      <c r="N18" s="123"/>
      <c r="O18" s="123"/>
      <c r="P18" s="123"/>
      <c r="Q18" s="123"/>
      <c r="R18" s="123"/>
    </row>
    <row r="19" spans="2:18" x14ac:dyDescent="0.35">
      <c r="B19" s="137">
        <f>+IN_Anagrafica!F21</f>
        <v>0</v>
      </c>
      <c r="C19" s="114">
        <f>+IN_Anagrafica!D21</f>
        <v>0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38"/>
      <c r="N19" s="123"/>
      <c r="O19" s="123"/>
      <c r="P19" s="123"/>
      <c r="Q19" s="123"/>
      <c r="R19" s="123"/>
    </row>
    <row r="20" spans="2:18" x14ac:dyDescent="0.35">
      <c r="B20" s="137">
        <f>+IN_Anagrafica!F22</f>
        <v>0</v>
      </c>
      <c r="C20" s="114">
        <f>+IN_Anagrafica!D22</f>
        <v>0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38"/>
      <c r="N20" s="123"/>
      <c r="O20" s="123"/>
      <c r="P20" s="123"/>
      <c r="Q20" s="123"/>
      <c r="R20" s="123"/>
    </row>
    <row r="21" spans="2:18" x14ac:dyDescent="0.35">
      <c r="B21" s="137">
        <f>+IN_Anagrafica!F23</f>
        <v>0</v>
      </c>
      <c r="C21" s="114">
        <f>+IN_Anagrafica!D23</f>
        <v>0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38"/>
      <c r="N21" s="123"/>
      <c r="O21" s="123"/>
      <c r="P21" s="123"/>
      <c r="Q21" s="123"/>
      <c r="R21" s="123"/>
    </row>
    <row r="22" spans="2:18" x14ac:dyDescent="0.35">
      <c r="B22" s="137">
        <f>+IN_Anagrafica!F24</f>
        <v>0</v>
      </c>
      <c r="C22" s="114">
        <f>+IN_Anagrafica!D24</f>
        <v>0</v>
      </c>
      <c r="D22" s="123"/>
      <c r="E22" s="123"/>
      <c r="F22" s="123"/>
      <c r="G22" s="123"/>
      <c r="H22" s="123"/>
      <c r="I22" s="123"/>
      <c r="J22" s="123"/>
      <c r="K22" s="123"/>
      <c r="L22" s="123"/>
      <c r="M22" s="138"/>
      <c r="N22" s="123"/>
      <c r="O22" s="123"/>
      <c r="P22" s="123"/>
      <c r="Q22" s="123"/>
      <c r="R22" s="123"/>
    </row>
    <row r="23" spans="2:18" x14ac:dyDescent="0.35">
      <c r="B23" s="137">
        <f>+IN_Anagrafica!F25</f>
        <v>0</v>
      </c>
      <c r="C23" s="114">
        <f>+IN_Anagrafica!D25</f>
        <v>0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38"/>
      <c r="N23" s="123"/>
      <c r="O23" s="123"/>
      <c r="P23" s="123"/>
      <c r="Q23" s="123"/>
      <c r="R23" s="123"/>
    </row>
    <row r="24" spans="2:18" x14ac:dyDescent="0.35">
      <c r="B24" s="137">
        <f>+IN_Anagrafica!F26</f>
        <v>0</v>
      </c>
      <c r="C24" s="114">
        <f>+IN_Anagrafica!D26</f>
        <v>0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38"/>
      <c r="N24" s="123"/>
      <c r="O24" s="123"/>
      <c r="P24" s="123"/>
      <c r="Q24" s="123"/>
      <c r="R24" s="123"/>
    </row>
    <row r="25" spans="2:18" x14ac:dyDescent="0.35">
      <c r="B25" s="137">
        <f>+IN_Anagrafica!F27</f>
        <v>0</v>
      </c>
      <c r="C25" s="114">
        <f>+IN_Anagrafica!D27</f>
        <v>0</v>
      </c>
      <c r="D25" s="123"/>
      <c r="E25" s="123"/>
      <c r="F25" s="123"/>
      <c r="G25" s="123"/>
      <c r="H25" s="123"/>
      <c r="I25" s="123"/>
      <c r="J25" s="123"/>
      <c r="K25" s="123"/>
      <c r="L25" s="123"/>
      <c r="M25" s="138"/>
      <c r="N25" s="123"/>
      <c r="O25" s="123"/>
      <c r="P25" s="123"/>
      <c r="Q25" s="123"/>
      <c r="R25" s="123"/>
    </row>
    <row r="26" spans="2:18" x14ac:dyDescent="0.35">
      <c r="B26" s="137">
        <f>+IN_Anagrafica!F28</f>
        <v>0</v>
      </c>
      <c r="C26" s="114">
        <f>+IN_Anagrafica!D28</f>
        <v>0</v>
      </c>
      <c r="D26" s="123"/>
      <c r="E26" s="123"/>
      <c r="F26" s="123"/>
      <c r="G26" s="123"/>
      <c r="H26" s="123"/>
      <c r="I26" s="123"/>
      <c r="J26" s="123"/>
      <c r="K26" s="123"/>
      <c r="L26" s="123"/>
      <c r="M26" s="138"/>
      <c r="N26" s="123"/>
      <c r="O26" s="123"/>
      <c r="P26" s="123"/>
      <c r="Q26" s="123"/>
      <c r="R26" s="123"/>
    </row>
    <row r="27" spans="2:18" x14ac:dyDescent="0.35">
      <c r="B27" s="137">
        <f>+IN_Anagrafica!F29</f>
        <v>0</v>
      </c>
      <c r="C27" s="114">
        <f>+IN_Anagrafica!D29</f>
        <v>0</v>
      </c>
      <c r="D27" s="123"/>
      <c r="E27" s="123"/>
      <c r="F27" s="123"/>
      <c r="G27" s="123"/>
      <c r="H27" s="123"/>
      <c r="I27" s="123"/>
      <c r="J27" s="123"/>
      <c r="K27" s="123"/>
      <c r="L27" s="123"/>
      <c r="M27" s="138"/>
      <c r="N27" s="123"/>
      <c r="O27" s="123"/>
      <c r="P27" s="123"/>
      <c r="Q27" s="123"/>
      <c r="R27" s="123"/>
    </row>
    <row r="28" spans="2:18" x14ac:dyDescent="0.35">
      <c r="B28" s="137">
        <f>+IN_Anagrafica!F30</f>
        <v>0</v>
      </c>
      <c r="C28" s="114">
        <f>+IN_Anagrafica!D30</f>
        <v>0</v>
      </c>
      <c r="D28" s="123"/>
      <c r="E28" s="123"/>
      <c r="F28" s="123"/>
      <c r="G28" s="123"/>
      <c r="H28" s="123"/>
      <c r="I28" s="123"/>
      <c r="J28" s="123"/>
      <c r="K28" s="123"/>
      <c r="L28" s="123"/>
      <c r="M28" s="138"/>
      <c r="N28" s="123"/>
      <c r="O28" s="123"/>
      <c r="P28" s="123"/>
      <c r="Q28" s="123"/>
      <c r="R28" s="123"/>
    </row>
    <row r="29" spans="2:18" x14ac:dyDescent="0.35">
      <c r="B29" s="137">
        <f>+IN_Anagrafica!F31</f>
        <v>0</v>
      </c>
      <c r="C29" s="114">
        <f>+IN_Anagrafica!D31</f>
        <v>0</v>
      </c>
      <c r="D29" s="123"/>
      <c r="E29" s="123"/>
      <c r="F29" s="123"/>
      <c r="G29" s="123"/>
      <c r="H29" s="123"/>
      <c r="I29" s="123"/>
      <c r="J29" s="123"/>
      <c r="K29" s="123"/>
      <c r="L29" s="123"/>
      <c r="M29" s="138"/>
      <c r="N29" s="123"/>
      <c r="O29" s="123"/>
      <c r="P29" s="123"/>
      <c r="Q29" s="123"/>
      <c r="R29" s="123"/>
    </row>
    <row r="30" spans="2:18" x14ac:dyDescent="0.35">
      <c r="B30" s="137">
        <f>+IN_Anagrafica!F32</f>
        <v>0</v>
      </c>
      <c r="C30" s="114">
        <f>+IN_Anagrafica!D32</f>
        <v>0</v>
      </c>
      <c r="D30" s="123"/>
      <c r="E30" s="123"/>
      <c r="F30" s="123"/>
      <c r="G30" s="123"/>
      <c r="H30" s="123"/>
      <c r="I30" s="123"/>
      <c r="J30" s="123"/>
      <c r="K30" s="123"/>
      <c r="L30" s="123"/>
      <c r="M30" s="138"/>
      <c r="N30" s="123"/>
      <c r="O30" s="123"/>
      <c r="P30" s="123"/>
      <c r="Q30" s="123"/>
      <c r="R30" s="123"/>
    </row>
    <row r="31" spans="2:18" x14ac:dyDescent="0.35">
      <c r="B31" s="137">
        <f>+IN_Anagrafica!F33</f>
        <v>0</v>
      </c>
      <c r="C31" s="114">
        <f>+IN_Anagrafica!D33</f>
        <v>0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38"/>
      <c r="N31" s="123"/>
      <c r="O31" s="123"/>
      <c r="P31" s="123"/>
      <c r="Q31" s="123"/>
      <c r="R31" s="123"/>
    </row>
    <row r="32" spans="2:18" x14ac:dyDescent="0.35">
      <c r="B32" s="137">
        <f>+IN_Anagrafica!F34</f>
        <v>0</v>
      </c>
      <c r="C32" s="114">
        <f>+IN_Anagrafica!D34</f>
        <v>0</v>
      </c>
      <c r="D32" s="123"/>
      <c r="E32" s="123"/>
      <c r="F32" s="123"/>
      <c r="G32" s="123"/>
      <c r="H32" s="123"/>
      <c r="I32" s="123"/>
      <c r="J32" s="123"/>
      <c r="K32" s="123"/>
      <c r="L32" s="123"/>
      <c r="M32" s="138"/>
      <c r="N32" s="123"/>
      <c r="O32" s="123"/>
      <c r="P32" s="123"/>
      <c r="Q32" s="123"/>
      <c r="R32" s="123"/>
    </row>
    <row r="33" spans="2:18" x14ac:dyDescent="0.35">
      <c r="B33" s="137">
        <f>+IN_Anagrafica!F35</f>
        <v>0</v>
      </c>
      <c r="C33" s="114">
        <f>+IN_Anagrafica!D35</f>
        <v>0</v>
      </c>
      <c r="D33" s="123"/>
      <c r="E33" s="123"/>
      <c r="F33" s="123"/>
      <c r="G33" s="123"/>
      <c r="H33" s="123"/>
      <c r="I33" s="123"/>
      <c r="J33" s="123"/>
      <c r="K33" s="123"/>
      <c r="L33" s="123"/>
      <c r="M33" s="138"/>
      <c r="N33" s="123"/>
      <c r="O33" s="123"/>
      <c r="P33" s="123"/>
      <c r="Q33" s="123"/>
      <c r="R33" s="123"/>
    </row>
    <row r="34" spans="2:18" x14ac:dyDescent="0.35">
      <c r="B34" s="137">
        <f>+IN_Anagrafica!F36</f>
        <v>0</v>
      </c>
      <c r="C34" s="114">
        <f>+IN_Anagrafica!D36</f>
        <v>0</v>
      </c>
      <c r="D34" s="123"/>
      <c r="E34" s="123"/>
      <c r="F34" s="123"/>
      <c r="G34" s="123"/>
      <c r="H34" s="123"/>
      <c r="I34" s="123"/>
      <c r="J34" s="123"/>
      <c r="K34" s="123"/>
      <c r="L34" s="123"/>
      <c r="M34" s="138"/>
      <c r="N34" s="123"/>
      <c r="O34" s="123"/>
      <c r="P34" s="123"/>
      <c r="Q34" s="123"/>
      <c r="R34" s="123"/>
    </row>
    <row r="35" spans="2:18" x14ac:dyDescent="0.35">
      <c r="B35" s="137">
        <f>+IN_Anagrafica!F37</f>
        <v>0</v>
      </c>
      <c r="C35" s="114">
        <f>+IN_Anagrafica!D37</f>
        <v>0</v>
      </c>
      <c r="D35" s="123"/>
      <c r="E35" s="123"/>
      <c r="F35" s="123"/>
      <c r="G35" s="123"/>
      <c r="H35" s="123"/>
      <c r="I35" s="123"/>
      <c r="J35" s="123"/>
      <c r="K35" s="123"/>
      <c r="L35" s="123"/>
      <c r="M35" s="138"/>
      <c r="N35" s="123"/>
      <c r="O35" s="123"/>
      <c r="P35" s="123"/>
      <c r="Q35" s="123"/>
      <c r="R35" s="123"/>
    </row>
    <row r="36" spans="2:18" x14ac:dyDescent="0.35">
      <c r="B36" s="137">
        <f>+IN_Anagrafica!F38</f>
        <v>0</v>
      </c>
      <c r="C36" s="114">
        <f>+IN_Anagrafica!D38</f>
        <v>0</v>
      </c>
      <c r="D36" s="123"/>
      <c r="E36" s="123"/>
      <c r="F36" s="123"/>
      <c r="G36" s="123"/>
      <c r="H36" s="123"/>
      <c r="I36" s="123"/>
      <c r="J36" s="123"/>
      <c r="K36" s="123"/>
      <c r="L36" s="123"/>
      <c r="M36" s="138"/>
      <c r="N36" s="123"/>
      <c r="O36" s="123"/>
      <c r="P36" s="123"/>
      <c r="Q36" s="123"/>
      <c r="R36" s="123"/>
    </row>
    <row r="37" spans="2:18" x14ac:dyDescent="0.35">
      <c r="B37" s="137">
        <f>+IN_Anagrafica!F39</f>
        <v>0</v>
      </c>
      <c r="C37" s="114">
        <f>+IN_Anagrafica!D39</f>
        <v>0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38"/>
      <c r="N37" s="123"/>
      <c r="O37" s="123"/>
      <c r="P37" s="123"/>
      <c r="Q37" s="123"/>
      <c r="R37" s="123"/>
    </row>
    <row r="38" spans="2:18" x14ac:dyDescent="0.35">
      <c r="B38" s="137">
        <f>+IN_Anagrafica!F40</f>
        <v>0</v>
      </c>
      <c r="C38" s="114">
        <f>+IN_Anagrafica!D40</f>
        <v>0</v>
      </c>
      <c r="D38" s="123"/>
      <c r="E38" s="123"/>
      <c r="F38" s="123"/>
      <c r="G38" s="123"/>
      <c r="H38" s="123"/>
      <c r="I38" s="123"/>
      <c r="J38" s="123"/>
      <c r="K38" s="123"/>
      <c r="L38" s="123"/>
      <c r="M38" s="138"/>
      <c r="N38" s="123"/>
      <c r="O38" s="123"/>
      <c r="P38" s="123"/>
      <c r="Q38" s="123"/>
      <c r="R38" s="123"/>
    </row>
    <row r="39" spans="2:18" x14ac:dyDescent="0.35">
      <c r="B39" s="137">
        <f>+IN_Anagrafica!F41</f>
        <v>0</v>
      </c>
      <c r="C39" s="114">
        <f>+IN_Anagrafica!D41</f>
        <v>0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38"/>
      <c r="N39" s="123"/>
      <c r="O39" s="123"/>
      <c r="P39" s="123"/>
      <c r="Q39" s="123"/>
      <c r="R39" s="123"/>
    </row>
    <row r="40" spans="2:18" x14ac:dyDescent="0.35">
      <c r="B40" s="137">
        <f>+IN_Anagrafica!F42</f>
        <v>0</v>
      </c>
      <c r="C40" s="114">
        <f>+IN_Anagrafica!D42</f>
        <v>0</v>
      </c>
      <c r="D40" s="123"/>
      <c r="E40" s="123"/>
      <c r="F40" s="123"/>
      <c r="G40" s="123"/>
      <c r="H40" s="123"/>
      <c r="I40" s="123"/>
      <c r="J40" s="123"/>
      <c r="K40" s="123"/>
      <c r="L40" s="123"/>
      <c r="M40" s="138"/>
      <c r="N40" s="123"/>
      <c r="O40" s="123"/>
      <c r="P40" s="123"/>
      <c r="Q40" s="123"/>
      <c r="R40" s="123"/>
    </row>
    <row r="41" spans="2:18" x14ac:dyDescent="0.35">
      <c r="B41" s="137">
        <f>+IN_Anagrafica!F43</f>
        <v>0</v>
      </c>
      <c r="C41" s="114">
        <f>+IN_Anagrafica!D43</f>
        <v>0</v>
      </c>
      <c r="D41" s="123"/>
      <c r="E41" s="123"/>
      <c r="F41" s="123"/>
      <c r="G41" s="123"/>
      <c r="H41" s="123"/>
      <c r="I41" s="123"/>
      <c r="J41" s="123"/>
      <c r="K41" s="123"/>
      <c r="L41" s="123"/>
      <c r="M41" s="138"/>
      <c r="N41" s="123"/>
      <c r="O41" s="123"/>
      <c r="P41" s="123"/>
      <c r="Q41" s="123"/>
      <c r="R41" s="123"/>
    </row>
    <row r="42" spans="2:18" x14ac:dyDescent="0.35">
      <c r="B42" s="137">
        <f>+IN_Anagrafica!F44</f>
        <v>0</v>
      </c>
      <c r="C42" s="114">
        <f>+IN_Anagrafica!D44</f>
        <v>0</v>
      </c>
      <c r="D42" s="123"/>
      <c r="E42" s="123"/>
      <c r="F42" s="123"/>
      <c r="G42" s="123"/>
      <c r="H42" s="123"/>
      <c r="I42" s="123"/>
      <c r="J42" s="123"/>
      <c r="K42" s="123"/>
      <c r="L42" s="123"/>
      <c r="M42" s="138"/>
      <c r="N42" s="123"/>
      <c r="O42" s="123"/>
      <c r="P42" s="123"/>
      <c r="Q42" s="123"/>
      <c r="R42" s="123"/>
    </row>
    <row r="43" spans="2:18" x14ac:dyDescent="0.35">
      <c r="B43" s="137">
        <f>+IN_Anagrafica!F45</f>
        <v>0</v>
      </c>
      <c r="C43" s="114">
        <f>+IN_Anagrafica!D45</f>
        <v>0</v>
      </c>
      <c r="D43" s="123"/>
      <c r="E43" s="123"/>
      <c r="F43" s="123"/>
      <c r="G43" s="123"/>
      <c r="H43" s="123"/>
      <c r="I43" s="123"/>
      <c r="J43" s="123"/>
      <c r="K43" s="123"/>
      <c r="L43" s="123"/>
      <c r="M43" s="138"/>
      <c r="N43" s="123"/>
      <c r="O43" s="123"/>
      <c r="P43" s="123"/>
      <c r="Q43" s="123"/>
      <c r="R43" s="123"/>
    </row>
    <row r="44" spans="2:18" x14ac:dyDescent="0.35">
      <c r="B44" s="137">
        <f>+IN_Anagrafica!F46</f>
        <v>0</v>
      </c>
      <c r="C44" s="114">
        <f>+IN_Anagrafica!D46</f>
        <v>0</v>
      </c>
      <c r="D44" s="123"/>
      <c r="E44" s="123"/>
      <c r="F44" s="123"/>
      <c r="G44" s="123"/>
      <c r="H44" s="123"/>
      <c r="I44" s="123"/>
      <c r="J44" s="123"/>
      <c r="K44" s="123"/>
      <c r="L44" s="123"/>
      <c r="M44" s="138"/>
      <c r="N44" s="123"/>
      <c r="O44" s="123"/>
      <c r="P44" s="123"/>
      <c r="Q44" s="123"/>
      <c r="R44" s="123"/>
    </row>
    <row r="45" spans="2:18" x14ac:dyDescent="0.35">
      <c r="B45" s="137">
        <f>+IN_Anagrafica!F47</f>
        <v>0</v>
      </c>
      <c r="C45" s="114">
        <f>+IN_Anagrafica!D47</f>
        <v>0</v>
      </c>
      <c r="D45" s="123"/>
      <c r="E45" s="123"/>
      <c r="F45" s="123"/>
      <c r="G45" s="123"/>
      <c r="H45" s="123"/>
      <c r="I45" s="123"/>
      <c r="J45" s="123"/>
      <c r="K45" s="123"/>
      <c r="L45" s="123"/>
      <c r="M45" s="138"/>
      <c r="N45" s="123"/>
      <c r="O45" s="123"/>
      <c r="P45" s="123"/>
      <c r="Q45" s="123"/>
      <c r="R45" s="123"/>
    </row>
    <row r="46" spans="2:18" x14ac:dyDescent="0.35">
      <c r="B46" s="137">
        <f>+IN_Anagrafica!F48</f>
        <v>0</v>
      </c>
      <c r="C46" s="114">
        <f>+IN_Anagrafica!D48</f>
        <v>0</v>
      </c>
      <c r="D46" s="123"/>
      <c r="E46" s="123"/>
      <c r="F46" s="123"/>
      <c r="G46" s="123"/>
      <c r="H46" s="123"/>
      <c r="I46" s="123"/>
      <c r="J46" s="123"/>
      <c r="K46" s="123"/>
      <c r="L46" s="123"/>
      <c r="M46" s="138"/>
      <c r="N46" s="123"/>
      <c r="O46" s="123"/>
      <c r="P46" s="123"/>
      <c r="Q46" s="123"/>
      <c r="R46" s="123"/>
    </row>
    <row r="47" spans="2:18" x14ac:dyDescent="0.35">
      <c r="B47" s="137">
        <f>+IN_Anagrafica!F49</f>
        <v>0</v>
      </c>
      <c r="C47" s="114">
        <f>+IN_Anagrafica!D49</f>
        <v>0</v>
      </c>
      <c r="D47" s="123"/>
      <c r="E47" s="123"/>
      <c r="F47" s="123"/>
      <c r="G47" s="123"/>
      <c r="H47" s="123"/>
      <c r="I47" s="123"/>
      <c r="J47" s="123"/>
      <c r="K47" s="123"/>
      <c r="L47" s="123"/>
      <c r="M47" s="138"/>
      <c r="N47" s="123"/>
      <c r="O47" s="123"/>
      <c r="P47" s="123"/>
      <c r="Q47" s="123"/>
      <c r="R47" s="123"/>
    </row>
    <row r="48" spans="2:18" x14ac:dyDescent="0.35">
      <c r="B48" s="137">
        <f>+IN_Anagrafica!F50</f>
        <v>0</v>
      </c>
      <c r="C48" s="114">
        <f>+IN_Anagrafica!D50</f>
        <v>0</v>
      </c>
      <c r="D48" s="123"/>
      <c r="E48" s="123"/>
      <c r="F48" s="123"/>
      <c r="G48" s="123"/>
      <c r="H48" s="123"/>
      <c r="I48" s="123"/>
      <c r="J48" s="123"/>
      <c r="K48" s="123"/>
      <c r="L48" s="123"/>
      <c r="M48" s="138"/>
      <c r="N48" s="123"/>
      <c r="O48" s="123"/>
      <c r="P48" s="123"/>
      <c r="Q48" s="123"/>
      <c r="R48" s="123"/>
    </row>
    <row r="49" spans="2:18" x14ac:dyDescent="0.35">
      <c r="B49" s="137">
        <f>+IN_Anagrafica!F51</f>
        <v>0</v>
      </c>
      <c r="C49" s="114">
        <f>+IN_Anagrafica!D51</f>
        <v>0</v>
      </c>
      <c r="D49" s="123"/>
      <c r="E49" s="123"/>
      <c r="F49" s="123"/>
      <c r="G49" s="123"/>
      <c r="H49" s="123"/>
      <c r="I49" s="123"/>
      <c r="J49" s="123"/>
      <c r="K49" s="123"/>
      <c r="L49" s="123"/>
      <c r="M49" s="138"/>
      <c r="N49" s="123"/>
      <c r="O49" s="123"/>
      <c r="P49" s="123"/>
      <c r="Q49" s="123"/>
      <c r="R49" s="123"/>
    </row>
    <row r="50" spans="2:18" x14ac:dyDescent="0.35">
      <c r="B50" s="137">
        <f>+IN_Anagrafica!F52</f>
        <v>0</v>
      </c>
      <c r="C50" s="114">
        <f>+IN_Anagrafica!D52</f>
        <v>0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38"/>
      <c r="N50" s="123"/>
      <c r="O50" s="123"/>
      <c r="P50" s="123"/>
      <c r="Q50" s="123"/>
      <c r="R50" s="123"/>
    </row>
    <row r="51" spans="2:18" x14ac:dyDescent="0.35">
      <c r="B51" s="137">
        <f>+IN_Anagrafica!F53</f>
        <v>0</v>
      </c>
      <c r="C51" s="114">
        <f>+IN_Anagrafica!D53</f>
        <v>0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38"/>
      <c r="N51" s="123"/>
      <c r="O51" s="123"/>
      <c r="P51" s="123"/>
      <c r="Q51" s="123"/>
      <c r="R51" s="123"/>
    </row>
    <row r="52" spans="2:18" x14ac:dyDescent="0.35">
      <c r="B52" s="137">
        <f>+IN_Anagrafica!F54</f>
        <v>0</v>
      </c>
      <c r="C52" s="114">
        <f>+IN_Anagrafica!D54</f>
        <v>0</v>
      </c>
      <c r="D52" s="123"/>
      <c r="E52" s="123"/>
      <c r="F52" s="123"/>
      <c r="G52" s="123"/>
      <c r="H52" s="123"/>
      <c r="I52" s="123"/>
      <c r="J52" s="123"/>
      <c r="K52" s="123"/>
      <c r="L52" s="123"/>
      <c r="M52" s="138"/>
      <c r="N52" s="123"/>
      <c r="O52" s="123"/>
      <c r="P52" s="123"/>
      <c r="Q52" s="123"/>
      <c r="R52" s="123"/>
    </row>
    <row r="53" spans="2:18" x14ac:dyDescent="0.35">
      <c r="B53" s="137">
        <f>+IN_Anagrafica!F55</f>
        <v>0</v>
      </c>
      <c r="C53" s="114">
        <f>+IN_Anagrafica!D55</f>
        <v>0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38"/>
      <c r="N53" s="123"/>
      <c r="O53" s="123"/>
      <c r="P53" s="123"/>
      <c r="Q53" s="123"/>
      <c r="R53" s="123"/>
    </row>
    <row r="54" spans="2:18" x14ac:dyDescent="0.35">
      <c r="B54" s="137">
        <f>+IN_Anagrafica!F56</f>
        <v>0</v>
      </c>
      <c r="C54" s="114">
        <f>+IN_Anagrafica!D56</f>
        <v>0</v>
      </c>
      <c r="D54" s="123"/>
      <c r="E54" s="123"/>
      <c r="F54" s="123"/>
      <c r="G54" s="123"/>
      <c r="H54" s="123"/>
      <c r="I54" s="123"/>
      <c r="J54" s="123"/>
      <c r="K54" s="123"/>
      <c r="L54" s="123"/>
      <c r="M54" s="138"/>
      <c r="N54" s="123"/>
      <c r="O54" s="123"/>
      <c r="P54" s="123"/>
      <c r="Q54" s="123"/>
      <c r="R54" s="123"/>
    </row>
    <row r="55" spans="2:18" x14ac:dyDescent="0.35">
      <c r="B55" s="137">
        <f>+IN_Anagrafica!F57</f>
        <v>0</v>
      </c>
      <c r="C55" s="114">
        <f>+IN_Anagrafica!D57</f>
        <v>0</v>
      </c>
      <c r="D55" s="123"/>
      <c r="E55" s="123"/>
      <c r="F55" s="123"/>
      <c r="G55" s="123"/>
      <c r="H55" s="123"/>
      <c r="I55" s="123"/>
      <c r="J55" s="123"/>
      <c r="K55" s="123"/>
      <c r="L55" s="123"/>
      <c r="M55" s="138"/>
      <c r="N55" s="123"/>
      <c r="O55" s="123"/>
      <c r="P55" s="123"/>
      <c r="Q55" s="123"/>
      <c r="R55" s="123"/>
    </row>
    <row r="56" spans="2:18" x14ac:dyDescent="0.35">
      <c r="B56" s="137">
        <f>+IN_Anagrafica!F58</f>
        <v>0</v>
      </c>
      <c r="C56" s="114">
        <f>+IN_Anagrafica!D58</f>
        <v>0</v>
      </c>
      <c r="D56" s="123"/>
      <c r="E56" s="123"/>
      <c r="F56" s="123"/>
      <c r="G56" s="123"/>
      <c r="H56" s="123"/>
      <c r="I56" s="123"/>
      <c r="J56" s="123"/>
      <c r="K56" s="123"/>
      <c r="L56" s="123"/>
      <c r="M56" s="138"/>
      <c r="N56" s="123"/>
      <c r="O56" s="123"/>
      <c r="P56" s="123"/>
      <c r="Q56" s="123"/>
      <c r="R56" s="123"/>
    </row>
    <row r="57" spans="2:18" x14ac:dyDescent="0.35">
      <c r="B57" s="137">
        <f>+IN_Anagrafica!F59</f>
        <v>0</v>
      </c>
      <c r="C57" s="114">
        <f>+IN_Anagrafica!D59</f>
        <v>0</v>
      </c>
      <c r="D57" s="123"/>
      <c r="E57" s="123"/>
      <c r="F57" s="123"/>
      <c r="G57" s="123"/>
      <c r="H57" s="123"/>
      <c r="I57" s="123"/>
      <c r="J57" s="123"/>
      <c r="K57" s="123"/>
      <c r="L57" s="123"/>
      <c r="M57" s="138"/>
      <c r="N57" s="123"/>
      <c r="O57" s="123"/>
      <c r="P57" s="123"/>
      <c r="Q57" s="123"/>
      <c r="R57" s="123"/>
    </row>
    <row r="58" spans="2:18" x14ac:dyDescent="0.35">
      <c r="B58" s="137">
        <f>+IN_Anagrafica!F60</f>
        <v>0</v>
      </c>
      <c r="C58" s="114">
        <f>+IN_Anagrafica!D60</f>
        <v>0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38"/>
      <c r="N58" s="123"/>
      <c r="O58" s="123"/>
      <c r="P58" s="123"/>
      <c r="Q58" s="123"/>
      <c r="R58" s="123"/>
    </row>
    <row r="59" spans="2:18" x14ac:dyDescent="0.35">
      <c r="B59" s="137">
        <f>+IN_Anagrafica!F61</f>
        <v>0</v>
      </c>
      <c r="C59" s="114">
        <f>+IN_Anagrafica!D61</f>
        <v>0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38"/>
      <c r="N59" s="123"/>
      <c r="O59" s="123"/>
      <c r="P59" s="123"/>
      <c r="Q59" s="123"/>
      <c r="R59" s="123"/>
    </row>
    <row r="60" spans="2:18" x14ac:dyDescent="0.35">
      <c r="B60" s="137">
        <f>+IN_Anagrafica!F62</f>
        <v>0</v>
      </c>
      <c r="C60" s="114">
        <f>+IN_Anagrafica!D62</f>
        <v>0</v>
      </c>
      <c r="D60" s="123"/>
      <c r="E60" s="123"/>
      <c r="F60" s="123"/>
      <c r="G60" s="123"/>
      <c r="H60" s="123"/>
      <c r="I60" s="123"/>
      <c r="J60" s="123"/>
      <c r="K60" s="123"/>
      <c r="L60" s="123"/>
      <c r="M60" s="138"/>
      <c r="N60" s="123"/>
      <c r="O60" s="123"/>
      <c r="P60" s="123"/>
      <c r="Q60" s="123"/>
      <c r="R60" s="123"/>
    </row>
    <row r="61" spans="2:18" x14ac:dyDescent="0.35">
      <c r="B61" s="137">
        <f>+IN_Anagrafica!F63</f>
        <v>0</v>
      </c>
      <c r="C61" s="114">
        <f>+IN_Anagrafica!D63</f>
        <v>0</v>
      </c>
      <c r="D61" s="123"/>
      <c r="E61" s="123"/>
      <c r="F61" s="123"/>
      <c r="G61" s="123"/>
      <c r="H61" s="123"/>
      <c r="I61" s="123"/>
      <c r="J61" s="123"/>
      <c r="K61" s="123"/>
      <c r="L61" s="123"/>
      <c r="M61" s="138"/>
      <c r="N61" s="123"/>
      <c r="O61" s="123"/>
      <c r="P61" s="123"/>
      <c r="Q61" s="123"/>
      <c r="R61" s="123"/>
    </row>
    <row r="62" spans="2:18" x14ac:dyDescent="0.35">
      <c r="B62" s="137">
        <f>+IN_Anagrafica!F64</f>
        <v>0</v>
      </c>
      <c r="C62" s="114">
        <f>+IN_Anagrafica!D64</f>
        <v>0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38"/>
      <c r="N62" s="123"/>
      <c r="O62" s="123"/>
      <c r="P62" s="123"/>
      <c r="Q62" s="123"/>
      <c r="R62" s="123"/>
    </row>
    <row r="63" spans="2:18" x14ac:dyDescent="0.35">
      <c r="B63" s="137">
        <f>+IN_Anagrafica!F65</f>
        <v>0</v>
      </c>
      <c r="C63" s="114">
        <f>+IN_Anagrafica!D65</f>
        <v>0</v>
      </c>
      <c r="D63" s="123"/>
      <c r="E63" s="123"/>
      <c r="F63" s="123"/>
      <c r="G63" s="123"/>
      <c r="H63" s="123"/>
      <c r="I63" s="123"/>
      <c r="J63" s="123"/>
      <c r="K63" s="123"/>
      <c r="L63" s="123"/>
      <c r="M63" s="138"/>
      <c r="N63" s="123"/>
      <c r="O63" s="123"/>
      <c r="P63" s="123"/>
      <c r="Q63" s="123"/>
      <c r="R63" s="123"/>
    </row>
    <row r="64" spans="2:18" x14ac:dyDescent="0.35">
      <c r="B64" s="137">
        <f>+IN_Anagrafica!F66</f>
        <v>0</v>
      </c>
      <c r="C64" s="114">
        <f>+IN_Anagrafica!D66</f>
        <v>0</v>
      </c>
      <c r="D64" s="123"/>
      <c r="E64" s="123"/>
      <c r="F64" s="123"/>
      <c r="G64" s="123"/>
      <c r="H64" s="123"/>
      <c r="I64" s="123"/>
      <c r="J64" s="123"/>
      <c r="K64" s="123"/>
      <c r="L64" s="123"/>
      <c r="M64" s="138"/>
      <c r="N64" s="123"/>
      <c r="O64" s="123"/>
      <c r="P64" s="123"/>
      <c r="Q64" s="123"/>
      <c r="R64" s="123"/>
    </row>
    <row r="65" spans="2:18" x14ac:dyDescent="0.35">
      <c r="B65" s="137">
        <f>+IN_Anagrafica!F67</f>
        <v>0</v>
      </c>
      <c r="C65" s="114">
        <f>+IN_Anagrafica!D67</f>
        <v>0</v>
      </c>
      <c r="D65" s="123"/>
      <c r="E65" s="123"/>
      <c r="F65" s="123"/>
      <c r="G65" s="123"/>
      <c r="H65" s="123"/>
      <c r="I65" s="123"/>
      <c r="J65" s="123"/>
      <c r="K65" s="123"/>
      <c r="L65" s="123"/>
      <c r="M65" s="138"/>
      <c r="N65" s="123"/>
      <c r="O65" s="123"/>
      <c r="P65" s="123"/>
      <c r="Q65" s="123"/>
      <c r="R65" s="123"/>
    </row>
    <row r="66" spans="2:18" x14ac:dyDescent="0.35">
      <c r="B66" s="137">
        <f>+IN_Anagrafica!F68</f>
        <v>0</v>
      </c>
      <c r="C66" s="114">
        <f>+IN_Anagrafica!D68</f>
        <v>0</v>
      </c>
      <c r="D66" s="123"/>
      <c r="E66" s="123"/>
      <c r="F66" s="123"/>
      <c r="G66" s="123"/>
      <c r="H66" s="123"/>
      <c r="I66" s="123"/>
      <c r="J66" s="123"/>
      <c r="K66" s="123"/>
      <c r="L66" s="123"/>
      <c r="M66" s="138"/>
      <c r="N66" s="123"/>
      <c r="O66" s="123"/>
      <c r="P66" s="123"/>
      <c r="Q66" s="123"/>
      <c r="R66" s="123"/>
    </row>
    <row r="67" spans="2:18" x14ac:dyDescent="0.35">
      <c r="B67" s="137">
        <f>+IN_Anagrafica!F69</f>
        <v>0</v>
      </c>
      <c r="C67" s="114">
        <f>+IN_Anagrafica!D69</f>
        <v>0</v>
      </c>
      <c r="D67" s="123"/>
      <c r="E67" s="123"/>
      <c r="F67" s="123"/>
      <c r="G67" s="123"/>
      <c r="H67" s="123"/>
      <c r="I67" s="123"/>
      <c r="J67" s="123"/>
      <c r="K67" s="123"/>
      <c r="L67" s="123"/>
      <c r="M67" s="138"/>
      <c r="N67" s="123"/>
      <c r="O67" s="123"/>
      <c r="P67" s="123"/>
      <c r="Q67" s="123"/>
      <c r="R67" s="123"/>
    </row>
    <row r="68" spans="2:18" x14ac:dyDescent="0.35">
      <c r="B68" s="137">
        <f>+IN_Anagrafica!F70</f>
        <v>0</v>
      </c>
      <c r="C68" s="114">
        <f>+IN_Anagrafica!D70</f>
        <v>0</v>
      </c>
      <c r="D68" s="123"/>
      <c r="E68" s="123"/>
      <c r="F68" s="123"/>
      <c r="G68" s="123"/>
      <c r="H68" s="123"/>
      <c r="I68" s="123"/>
      <c r="J68" s="123"/>
      <c r="K68" s="123"/>
      <c r="L68" s="123"/>
      <c r="M68" s="138"/>
      <c r="N68" s="123"/>
      <c r="O68" s="123"/>
      <c r="P68" s="123"/>
      <c r="Q68" s="123"/>
      <c r="R68" s="123"/>
    </row>
    <row r="69" spans="2:18" x14ac:dyDescent="0.35">
      <c r="B69" s="137">
        <f>+IN_Anagrafica!F71</f>
        <v>0</v>
      </c>
      <c r="C69" s="114">
        <f>+IN_Anagrafica!D71</f>
        <v>0</v>
      </c>
      <c r="D69" s="123"/>
      <c r="E69" s="123"/>
      <c r="F69" s="123"/>
      <c r="G69" s="123"/>
      <c r="H69" s="123"/>
      <c r="I69" s="123"/>
      <c r="J69" s="123"/>
      <c r="K69" s="123"/>
      <c r="L69" s="123"/>
      <c r="M69" s="138"/>
      <c r="N69" s="123"/>
      <c r="O69" s="123"/>
      <c r="P69" s="123"/>
      <c r="Q69" s="123"/>
      <c r="R69" s="123"/>
    </row>
    <row r="70" spans="2:18" x14ac:dyDescent="0.35">
      <c r="B70" s="137">
        <f>+IN_Anagrafica!F72</f>
        <v>0</v>
      </c>
      <c r="C70" s="114">
        <f>+IN_Anagrafica!D72</f>
        <v>0</v>
      </c>
      <c r="D70" s="123"/>
      <c r="E70" s="123"/>
      <c r="F70" s="123"/>
      <c r="G70" s="123"/>
      <c r="H70" s="123"/>
      <c r="I70" s="123"/>
      <c r="J70" s="123"/>
      <c r="K70" s="123"/>
      <c r="L70" s="123"/>
      <c r="M70" s="138"/>
      <c r="N70" s="123"/>
      <c r="O70" s="123"/>
      <c r="P70" s="123"/>
      <c r="Q70" s="123"/>
      <c r="R70" s="123"/>
    </row>
    <row r="71" spans="2:18" x14ac:dyDescent="0.35">
      <c r="B71" s="137">
        <f>+IN_Anagrafica!F73</f>
        <v>0</v>
      </c>
      <c r="C71" s="114">
        <f>+IN_Anagrafica!D73</f>
        <v>0</v>
      </c>
      <c r="D71" s="123"/>
      <c r="E71" s="123"/>
      <c r="F71" s="123"/>
      <c r="G71" s="123"/>
      <c r="H71" s="123"/>
      <c r="I71" s="123"/>
      <c r="J71" s="123"/>
      <c r="K71" s="123"/>
      <c r="L71" s="123"/>
      <c r="M71" s="138"/>
      <c r="N71" s="123"/>
      <c r="O71" s="123"/>
      <c r="P71" s="123"/>
      <c r="Q71" s="123"/>
      <c r="R71" s="123"/>
    </row>
    <row r="72" spans="2:18" x14ac:dyDescent="0.35">
      <c r="B72" s="137">
        <f>+IN_Anagrafica!F74</f>
        <v>0</v>
      </c>
      <c r="C72" s="114">
        <f>+IN_Anagrafica!D74</f>
        <v>0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38"/>
      <c r="N72" s="123"/>
      <c r="O72" s="123"/>
      <c r="P72" s="123"/>
      <c r="Q72" s="123"/>
      <c r="R72" s="123"/>
    </row>
    <row r="73" spans="2:18" x14ac:dyDescent="0.35">
      <c r="B73" s="137">
        <f>+IN_Anagrafica!F75</f>
        <v>0</v>
      </c>
      <c r="C73" s="114">
        <f>+IN_Anagrafica!D75</f>
        <v>0</v>
      </c>
      <c r="D73" s="123"/>
      <c r="E73" s="123"/>
      <c r="F73" s="123"/>
      <c r="G73" s="123"/>
      <c r="H73" s="123"/>
      <c r="I73" s="123"/>
      <c r="J73" s="123"/>
      <c r="K73" s="123"/>
      <c r="L73" s="123"/>
      <c r="M73" s="138"/>
      <c r="N73" s="123"/>
      <c r="O73" s="123"/>
      <c r="P73" s="123"/>
      <c r="Q73" s="123"/>
      <c r="R73" s="123"/>
    </row>
    <row r="74" spans="2:18" x14ac:dyDescent="0.35">
      <c r="B74" s="137">
        <f>+IN_Anagrafica!F76</f>
        <v>0</v>
      </c>
      <c r="C74" s="114">
        <f>+IN_Anagrafica!D76</f>
        <v>0</v>
      </c>
      <c r="D74" s="123"/>
      <c r="E74" s="123"/>
      <c r="F74" s="123"/>
      <c r="G74" s="123"/>
      <c r="H74" s="123"/>
      <c r="I74" s="123"/>
      <c r="J74" s="123"/>
      <c r="K74" s="123"/>
      <c r="L74" s="123"/>
      <c r="M74" s="138"/>
      <c r="N74" s="123"/>
      <c r="O74" s="123"/>
      <c r="P74" s="123"/>
      <c r="Q74" s="123"/>
      <c r="R74" s="123"/>
    </row>
    <row r="75" spans="2:18" x14ac:dyDescent="0.35">
      <c r="B75" s="137">
        <f>+IN_Anagrafica!F77</f>
        <v>0</v>
      </c>
      <c r="C75" s="114">
        <f>+IN_Anagrafica!D77</f>
        <v>0</v>
      </c>
      <c r="D75" s="123"/>
      <c r="E75" s="123"/>
      <c r="F75" s="123"/>
      <c r="G75" s="123"/>
      <c r="H75" s="123"/>
      <c r="I75" s="123"/>
      <c r="J75" s="123"/>
      <c r="K75" s="123"/>
      <c r="L75" s="123"/>
      <c r="M75" s="138"/>
      <c r="N75" s="123"/>
      <c r="O75" s="123"/>
      <c r="P75" s="123"/>
      <c r="Q75" s="123"/>
      <c r="R75" s="123"/>
    </row>
    <row r="76" spans="2:18" x14ac:dyDescent="0.35">
      <c r="B76" s="137">
        <f>+IN_Anagrafica!F78</f>
        <v>0</v>
      </c>
      <c r="C76" s="114">
        <f>+IN_Anagrafica!D78</f>
        <v>0</v>
      </c>
      <c r="D76" s="123"/>
      <c r="E76" s="123"/>
      <c r="F76" s="123"/>
      <c r="G76" s="123"/>
      <c r="H76" s="123"/>
      <c r="I76" s="123"/>
      <c r="J76" s="123"/>
      <c r="K76" s="123"/>
      <c r="L76" s="123"/>
      <c r="M76" s="138"/>
      <c r="N76" s="123"/>
      <c r="O76" s="123"/>
      <c r="P76" s="123"/>
      <c r="Q76" s="123"/>
      <c r="R76" s="123"/>
    </row>
    <row r="77" spans="2:18" x14ac:dyDescent="0.35">
      <c r="B77" s="137">
        <f>+IN_Anagrafica!F79</f>
        <v>0</v>
      </c>
      <c r="C77" s="114">
        <f>+IN_Anagrafica!D79</f>
        <v>0</v>
      </c>
      <c r="D77" s="123"/>
      <c r="E77" s="123"/>
      <c r="F77" s="123"/>
      <c r="G77" s="123"/>
      <c r="H77" s="123"/>
      <c r="I77" s="123"/>
      <c r="J77" s="123"/>
      <c r="K77" s="123"/>
      <c r="L77" s="123"/>
      <c r="M77" s="138"/>
      <c r="N77" s="123"/>
      <c r="O77" s="123"/>
      <c r="P77" s="123"/>
      <c r="Q77" s="123"/>
      <c r="R77" s="123"/>
    </row>
    <row r="78" spans="2:18" x14ac:dyDescent="0.35">
      <c r="B78" s="137">
        <f>+IN_Anagrafica!F80</f>
        <v>0</v>
      </c>
      <c r="C78" s="114">
        <f>+IN_Anagrafica!D80</f>
        <v>0</v>
      </c>
      <c r="D78" s="123"/>
      <c r="E78" s="123"/>
      <c r="F78" s="123"/>
      <c r="G78" s="123"/>
      <c r="H78" s="123"/>
      <c r="I78" s="123"/>
      <c r="J78" s="123"/>
      <c r="K78" s="123"/>
      <c r="L78" s="123"/>
      <c r="M78" s="138"/>
      <c r="N78" s="123"/>
      <c r="O78" s="123"/>
      <c r="P78" s="123"/>
      <c r="Q78" s="123"/>
      <c r="R78" s="123"/>
    </row>
    <row r="79" spans="2:18" x14ac:dyDescent="0.35">
      <c r="B79" s="137">
        <f>+IN_Anagrafica!F81</f>
        <v>0</v>
      </c>
      <c r="C79" s="114">
        <f>+IN_Anagrafica!D81</f>
        <v>0</v>
      </c>
      <c r="D79" s="123"/>
      <c r="E79" s="123"/>
      <c r="F79" s="123"/>
      <c r="G79" s="123"/>
      <c r="H79" s="123"/>
      <c r="I79" s="123"/>
      <c r="J79" s="123"/>
      <c r="K79" s="123"/>
      <c r="L79" s="123"/>
      <c r="M79" s="138"/>
      <c r="N79" s="123"/>
      <c r="O79" s="123"/>
      <c r="P79" s="123"/>
      <c r="Q79" s="123"/>
      <c r="R79" s="123"/>
    </row>
    <row r="80" spans="2:18" x14ac:dyDescent="0.35">
      <c r="B80" s="137">
        <f>+IN_Anagrafica!F82</f>
        <v>0</v>
      </c>
      <c r="C80" s="114">
        <f>+IN_Anagrafica!D82</f>
        <v>0</v>
      </c>
      <c r="D80" s="123"/>
      <c r="E80" s="123"/>
      <c r="F80" s="123"/>
      <c r="G80" s="123"/>
      <c r="H80" s="123"/>
      <c r="I80" s="123"/>
      <c r="J80" s="123"/>
      <c r="K80" s="123"/>
      <c r="L80" s="123"/>
      <c r="M80" s="138"/>
      <c r="N80" s="123"/>
      <c r="O80" s="123"/>
      <c r="P80" s="123"/>
      <c r="Q80" s="123"/>
      <c r="R80" s="123"/>
    </row>
    <row r="81" spans="2:18" x14ac:dyDescent="0.35">
      <c r="B81" s="137">
        <f>+IN_Anagrafica!F83</f>
        <v>0</v>
      </c>
      <c r="C81" s="114">
        <f>+IN_Anagrafica!D83</f>
        <v>0</v>
      </c>
      <c r="D81" s="123"/>
      <c r="E81" s="123"/>
      <c r="F81" s="123"/>
      <c r="G81" s="123"/>
      <c r="H81" s="123"/>
      <c r="I81" s="123"/>
      <c r="J81" s="123"/>
      <c r="K81" s="123"/>
      <c r="L81" s="123"/>
      <c r="M81" s="138"/>
      <c r="N81" s="123"/>
      <c r="O81" s="123"/>
      <c r="P81" s="123"/>
      <c r="Q81" s="123"/>
      <c r="R81" s="123"/>
    </row>
    <row r="82" spans="2:18" x14ac:dyDescent="0.35">
      <c r="B82" s="137">
        <f>+IN_Anagrafica!F84</f>
        <v>0</v>
      </c>
      <c r="C82" s="114">
        <f>+IN_Anagrafica!D84</f>
        <v>0</v>
      </c>
      <c r="D82" s="123"/>
      <c r="E82" s="123"/>
      <c r="F82" s="123"/>
      <c r="G82" s="123"/>
      <c r="H82" s="123"/>
      <c r="I82" s="123"/>
      <c r="J82" s="123"/>
      <c r="K82" s="123"/>
      <c r="L82" s="123"/>
      <c r="M82" s="138"/>
      <c r="N82" s="123"/>
      <c r="O82" s="123"/>
      <c r="P82" s="123"/>
      <c r="Q82" s="123"/>
      <c r="R82" s="123"/>
    </row>
    <row r="83" spans="2:18" x14ac:dyDescent="0.35">
      <c r="B83" s="137">
        <f>+IN_Anagrafica!F85</f>
        <v>0</v>
      </c>
      <c r="C83" s="114">
        <f>+IN_Anagrafica!D85</f>
        <v>0</v>
      </c>
      <c r="D83" s="123"/>
      <c r="E83" s="123"/>
      <c r="F83" s="123"/>
      <c r="G83" s="123"/>
      <c r="H83" s="123"/>
      <c r="I83" s="123"/>
      <c r="J83" s="123"/>
      <c r="K83" s="123"/>
      <c r="L83" s="123"/>
      <c r="M83" s="138"/>
      <c r="N83" s="123"/>
      <c r="O83" s="123"/>
      <c r="P83" s="123"/>
      <c r="Q83" s="123"/>
      <c r="R83" s="123"/>
    </row>
    <row r="84" spans="2:18" x14ac:dyDescent="0.35">
      <c r="B84" s="137">
        <f>+IN_Anagrafica!F86</f>
        <v>0</v>
      </c>
      <c r="C84" s="114">
        <f>+IN_Anagrafica!D86</f>
        <v>0</v>
      </c>
      <c r="D84" s="123"/>
      <c r="E84" s="123"/>
      <c r="F84" s="123"/>
      <c r="G84" s="123"/>
      <c r="H84" s="123"/>
      <c r="I84" s="123"/>
      <c r="J84" s="123"/>
      <c r="K84" s="123"/>
      <c r="L84" s="123"/>
      <c r="M84" s="138"/>
      <c r="N84" s="123"/>
      <c r="O84" s="123"/>
      <c r="P84" s="123"/>
      <c r="Q84" s="123"/>
      <c r="R84" s="123"/>
    </row>
    <row r="85" spans="2:18" x14ac:dyDescent="0.35">
      <c r="B85" s="137">
        <f>+IN_Anagrafica!F87</f>
        <v>0</v>
      </c>
      <c r="C85" s="114">
        <f>+IN_Anagrafica!D87</f>
        <v>0</v>
      </c>
      <c r="D85" s="123"/>
      <c r="E85" s="123"/>
      <c r="F85" s="123"/>
      <c r="G85" s="123"/>
      <c r="H85" s="123"/>
      <c r="I85" s="123"/>
      <c r="J85" s="123"/>
      <c r="K85" s="123"/>
      <c r="L85" s="123"/>
      <c r="M85" s="138"/>
      <c r="N85" s="123"/>
      <c r="O85" s="123"/>
      <c r="P85" s="123"/>
      <c r="Q85" s="123"/>
      <c r="R85" s="123"/>
    </row>
    <row r="86" spans="2:18" x14ac:dyDescent="0.35">
      <c r="B86" s="137">
        <f>+IN_Anagrafica!F88</f>
        <v>0</v>
      </c>
      <c r="C86" s="114">
        <f>+IN_Anagrafica!D88</f>
        <v>0</v>
      </c>
      <c r="D86" s="123"/>
      <c r="E86" s="123"/>
      <c r="F86" s="123"/>
      <c r="G86" s="123"/>
      <c r="H86" s="123"/>
      <c r="I86" s="123"/>
      <c r="J86" s="123"/>
      <c r="K86" s="123"/>
      <c r="L86" s="123"/>
      <c r="M86" s="138"/>
      <c r="N86" s="123"/>
      <c r="O86" s="123"/>
      <c r="P86" s="123"/>
      <c r="Q86" s="123"/>
      <c r="R86" s="123"/>
    </row>
    <row r="87" spans="2:18" x14ac:dyDescent="0.35">
      <c r="B87" s="137">
        <f>+IN_Anagrafica!F151</f>
        <v>0</v>
      </c>
      <c r="C87" s="114">
        <f>+IN_Anagrafica!D151</f>
        <v>0</v>
      </c>
      <c r="D87" s="123"/>
      <c r="E87" s="123"/>
      <c r="F87" s="123"/>
      <c r="G87" s="123"/>
      <c r="H87" s="123"/>
      <c r="I87" s="123"/>
      <c r="J87" s="123"/>
      <c r="K87" s="123"/>
      <c r="L87" s="123"/>
      <c r="M87" s="138"/>
      <c r="N87" s="123"/>
      <c r="O87" s="123"/>
      <c r="P87" s="123"/>
      <c r="Q87" s="123"/>
      <c r="R87" s="123"/>
    </row>
    <row r="88" spans="2:18" x14ac:dyDescent="0.35">
      <c r="B88" s="137">
        <f>+IN_Anagrafica!F152</f>
        <v>0</v>
      </c>
      <c r="C88" s="114">
        <f>+IN_Anagrafica!D152</f>
        <v>0</v>
      </c>
      <c r="D88" s="123"/>
      <c r="E88" s="123"/>
      <c r="F88" s="123"/>
      <c r="G88" s="123"/>
      <c r="H88" s="123"/>
      <c r="I88" s="123"/>
      <c r="J88" s="123"/>
      <c r="K88" s="123"/>
      <c r="L88" s="123"/>
      <c r="M88" s="138"/>
      <c r="N88" s="123"/>
      <c r="O88" s="123"/>
      <c r="P88" s="123"/>
      <c r="Q88" s="123"/>
      <c r="R88" s="123"/>
    </row>
    <row r="89" spans="2:18" x14ac:dyDescent="0.35">
      <c r="B89" s="137">
        <f>+IN_Anagrafica!F153</f>
        <v>0</v>
      </c>
      <c r="C89" s="114">
        <f>+IN_Anagrafica!D153</f>
        <v>0</v>
      </c>
      <c r="D89" s="123"/>
      <c r="E89" s="123"/>
      <c r="F89" s="123"/>
      <c r="G89" s="123"/>
      <c r="H89" s="123"/>
      <c r="I89" s="123"/>
      <c r="J89" s="123"/>
      <c r="K89" s="123"/>
      <c r="L89" s="123"/>
      <c r="M89" s="138"/>
      <c r="N89" s="123"/>
      <c r="O89" s="123"/>
      <c r="P89" s="123"/>
      <c r="Q89" s="123"/>
      <c r="R89" s="123"/>
    </row>
    <row r="90" spans="2:18" x14ac:dyDescent="0.35">
      <c r="B90" s="137">
        <f>+IN_Anagrafica!F154</f>
        <v>0</v>
      </c>
      <c r="C90" s="114">
        <f>+IN_Anagrafica!D154</f>
        <v>0</v>
      </c>
      <c r="D90" s="123"/>
      <c r="E90" s="123"/>
      <c r="F90" s="123"/>
      <c r="G90" s="123"/>
      <c r="H90" s="123"/>
      <c r="I90" s="123"/>
      <c r="J90" s="123"/>
      <c r="K90" s="123"/>
      <c r="L90" s="123"/>
      <c r="M90" s="138"/>
      <c r="N90" s="123"/>
      <c r="O90" s="123"/>
      <c r="P90" s="123"/>
      <c r="Q90" s="123"/>
      <c r="R90" s="123"/>
    </row>
    <row r="91" spans="2:18" x14ac:dyDescent="0.35">
      <c r="B91" s="137">
        <f>+IN_Anagrafica!F155</f>
        <v>0</v>
      </c>
      <c r="C91" s="114">
        <f>+IN_Anagrafica!D155</f>
        <v>0</v>
      </c>
      <c r="D91" s="123"/>
      <c r="E91" s="123"/>
      <c r="F91" s="123"/>
      <c r="G91" s="123"/>
      <c r="H91" s="123"/>
      <c r="I91" s="123"/>
      <c r="J91" s="123"/>
      <c r="K91" s="123"/>
      <c r="L91" s="123"/>
      <c r="M91" s="138"/>
      <c r="N91" s="123"/>
      <c r="O91" s="123"/>
      <c r="P91" s="123"/>
      <c r="Q91" s="123"/>
      <c r="R91" s="123"/>
    </row>
    <row r="92" spans="2:18" x14ac:dyDescent="0.35">
      <c r="B92" s="137">
        <f>+IN_Anagrafica!F156</f>
        <v>0</v>
      </c>
      <c r="C92" s="114">
        <f>+IN_Anagrafica!D156</f>
        <v>0</v>
      </c>
      <c r="D92" s="123"/>
      <c r="E92" s="123"/>
      <c r="F92" s="123"/>
      <c r="G92" s="123"/>
      <c r="H92" s="123"/>
      <c r="I92" s="123"/>
      <c r="J92" s="123"/>
      <c r="K92" s="123"/>
      <c r="L92" s="123"/>
      <c r="M92" s="138"/>
      <c r="N92" s="123"/>
      <c r="O92" s="123"/>
      <c r="P92" s="123"/>
      <c r="Q92" s="123"/>
      <c r="R92" s="123"/>
    </row>
    <row r="93" spans="2:18" x14ac:dyDescent="0.35">
      <c r="B93" s="137">
        <f>+IN_Anagrafica!F157</f>
        <v>0</v>
      </c>
      <c r="C93" s="114">
        <f>+IN_Anagrafica!D157</f>
        <v>0</v>
      </c>
      <c r="D93" s="123"/>
      <c r="E93" s="123"/>
      <c r="F93" s="123"/>
      <c r="G93" s="123"/>
      <c r="H93" s="123"/>
      <c r="I93" s="123"/>
      <c r="J93" s="123"/>
      <c r="K93" s="123"/>
      <c r="L93" s="123"/>
      <c r="M93" s="138"/>
      <c r="N93" s="123"/>
      <c r="O93" s="123"/>
      <c r="P93" s="123"/>
      <c r="Q93" s="123"/>
      <c r="R93" s="123"/>
    </row>
    <row r="94" spans="2:18" x14ac:dyDescent="0.35">
      <c r="B94" s="137">
        <f>+IN_Anagrafica!F158</f>
        <v>0</v>
      </c>
      <c r="C94" s="114">
        <f>+IN_Anagrafica!D158</f>
        <v>0</v>
      </c>
      <c r="D94" s="123"/>
      <c r="E94" s="123"/>
      <c r="F94" s="123"/>
      <c r="G94" s="123"/>
      <c r="H94" s="123"/>
      <c r="I94" s="123"/>
      <c r="J94" s="123"/>
      <c r="K94" s="123"/>
      <c r="L94" s="123"/>
      <c r="M94" s="138"/>
      <c r="N94" s="123"/>
      <c r="O94" s="123"/>
      <c r="P94" s="123"/>
      <c r="Q94" s="123"/>
      <c r="R94" s="123"/>
    </row>
    <row r="95" spans="2:18" x14ac:dyDescent="0.35">
      <c r="B95" s="137">
        <f>+IN_Anagrafica!F159</f>
        <v>0</v>
      </c>
      <c r="C95" s="114">
        <f>+IN_Anagrafica!D159</f>
        <v>0</v>
      </c>
      <c r="D95" s="123"/>
      <c r="E95" s="123"/>
      <c r="F95" s="123"/>
      <c r="G95" s="123"/>
      <c r="H95" s="123"/>
      <c r="I95" s="123"/>
      <c r="J95" s="123"/>
      <c r="K95" s="123"/>
      <c r="L95" s="123"/>
      <c r="M95" s="138"/>
      <c r="N95" s="123"/>
      <c r="O95" s="123"/>
      <c r="P95" s="123"/>
      <c r="Q95" s="123"/>
      <c r="R95" s="123"/>
    </row>
    <row r="96" spans="2:18" x14ac:dyDescent="0.35">
      <c r="B96" s="137">
        <f>+IN_Anagrafica!F160</f>
        <v>0</v>
      </c>
      <c r="C96" s="114">
        <f>+IN_Anagrafica!D160</f>
        <v>0</v>
      </c>
      <c r="D96" s="123"/>
      <c r="E96" s="123"/>
      <c r="F96" s="123"/>
      <c r="G96" s="123"/>
      <c r="H96" s="123"/>
      <c r="I96" s="123"/>
      <c r="J96" s="123"/>
      <c r="K96" s="123"/>
      <c r="L96" s="123"/>
      <c r="M96" s="138"/>
      <c r="N96" s="123"/>
      <c r="O96" s="123"/>
      <c r="P96" s="123"/>
      <c r="Q96" s="123"/>
      <c r="R96" s="123"/>
    </row>
    <row r="97" spans="2:18" x14ac:dyDescent="0.35">
      <c r="B97" s="137">
        <f>+IN_Anagrafica!F161</f>
        <v>0</v>
      </c>
      <c r="C97" s="114">
        <f>+IN_Anagrafica!D161</f>
        <v>0</v>
      </c>
      <c r="D97" s="123"/>
      <c r="E97" s="123"/>
      <c r="F97" s="123"/>
      <c r="G97" s="123"/>
      <c r="H97" s="123"/>
      <c r="I97" s="123"/>
      <c r="J97" s="123"/>
      <c r="K97" s="123"/>
      <c r="L97" s="123"/>
      <c r="M97" s="138"/>
      <c r="N97" s="123"/>
      <c r="O97" s="123"/>
      <c r="P97" s="123"/>
      <c r="Q97" s="123"/>
      <c r="R97" s="123"/>
    </row>
    <row r="98" spans="2:18" x14ac:dyDescent="0.35">
      <c r="B98" s="137">
        <f>+IN_Anagrafica!F162</f>
        <v>0</v>
      </c>
      <c r="C98" s="114">
        <f>+IN_Anagrafica!D162</f>
        <v>0</v>
      </c>
      <c r="D98" s="123"/>
      <c r="E98" s="123"/>
      <c r="F98" s="123"/>
      <c r="G98" s="123"/>
      <c r="H98" s="123"/>
      <c r="I98" s="123"/>
      <c r="J98" s="123"/>
      <c r="K98" s="123"/>
      <c r="L98" s="123"/>
      <c r="M98" s="138"/>
      <c r="N98" s="123"/>
      <c r="O98" s="123"/>
      <c r="P98" s="123"/>
      <c r="Q98" s="123"/>
      <c r="R98" s="123"/>
    </row>
    <row r="99" spans="2:18" x14ac:dyDescent="0.35">
      <c r="B99" s="137">
        <f>+IN_Anagrafica!F163</f>
        <v>0</v>
      </c>
      <c r="C99" s="114">
        <f>+IN_Anagrafica!D163</f>
        <v>0</v>
      </c>
      <c r="D99" s="123"/>
      <c r="E99" s="123"/>
      <c r="F99" s="123"/>
      <c r="G99" s="123"/>
      <c r="H99" s="123"/>
      <c r="I99" s="123"/>
      <c r="J99" s="123"/>
      <c r="K99" s="123"/>
      <c r="L99" s="123"/>
      <c r="M99" s="138"/>
      <c r="N99" s="123"/>
      <c r="O99" s="123"/>
      <c r="P99" s="123"/>
      <c r="Q99" s="123"/>
      <c r="R99" s="123"/>
    </row>
    <row r="100" spans="2:18" x14ac:dyDescent="0.35">
      <c r="B100" s="139">
        <f>+IN_Anagrafica!F164</f>
        <v>0</v>
      </c>
      <c r="C100" s="117">
        <f>+IN_Anagrafica!D164</f>
        <v>0</v>
      </c>
      <c r="D100" s="125"/>
      <c r="E100" s="125"/>
      <c r="F100" s="125"/>
      <c r="G100" s="125"/>
      <c r="H100" s="125"/>
      <c r="I100" s="125"/>
      <c r="J100" s="125"/>
      <c r="K100" s="125"/>
      <c r="L100" s="125"/>
      <c r="M100" s="140"/>
      <c r="N100" s="125"/>
      <c r="O100" s="125"/>
      <c r="P100" s="125"/>
      <c r="Q100" s="125"/>
      <c r="R100" s="125"/>
    </row>
  </sheetData>
  <sheetProtection algorithmName="SHA-512" hashValue="DODo0c6VkY51A27Vx4tvlikVLM6bgzVK9gdyWqf5PM/yGnFnKo0wDE5LLoaKOYBRH4G0VWRukuyeUxFb/+nh4g==" saltValue="avPAHByrx0kUPMeQzZicZw==" spinCount="100000" sheet="1" objects="1" scenarios="1"/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1A65-87A7-4646-8618-41DC49C7D18C}">
  <sheetPr>
    <tabColor theme="0" tint="-0.14999847407452621"/>
  </sheetPr>
  <dimension ref="A1:S100"/>
  <sheetViews>
    <sheetView zoomScale="58" zoomScaleNormal="58" workbookViewId="0">
      <selection activeCell="I29" sqref="I29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6.453125" style="70" customWidth="1"/>
    <col min="4" max="13" width="15.36328125" style="70" customWidth="1"/>
    <col min="14" max="19" width="14.54296875" style="70" customWidth="1"/>
    <col min="20" max="16384" width="8.90625" style="70"/>
  </cols>
  <sheetData>
    <row r="1" spans="1:19" s="62" customFormat="1" ht="21" thickBot="1" x14ac:dyDescent="0.45">
      <c r="A1" s="1"/>
      <c r="B1" s="242" t="s">
        <v>275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12"/>
    </row>
    <row r="2" spans="1:19" s="62" customFormat="1" ht="21" thickTop="1" x14ac:dyDescent="0.4">
      <c r="A2" s="1"/>
      <c r="B2" s="243"/>
      <c r="C2" s="244"/>
      <c r="D2" s="244"/>
      <c r="E2" s="280"/>
      <c r="F2" s="280"/>
      <c r="G2" s="280"/>
      <c r="H2" s="280"/>
      <c r="I2" s="280"/>
      <c r="J2" s="280"/>
      <c r="K2" s="280"/>
      <c r="L2" s="280"/>
      <c r="M2" s="280"/>
      <c r="N2" s="244"/>
      <c r="O2" s="244"/>
      <c r="P2" s="244"/>
      <c r="Q2" s="244"/>
      <c r="R2" s="244"/>
      <c r="S2" s="112"/>
    </row>
    <row r="3" spans="1:19" s="62" customFormat="1" ht="20.5" x14ac:dyDescent="0.4">
      <c r="A3" s="1"/>
      <c r="B3" s="243"/>
      <c r="C3" s="244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  <c r="S3" s="112"/>
    </row>
    <row r="4" spans="1:19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9" ht="28" x14ac:dyDescent="0.35">
      <c r="A5" s="1"/>
      <c r="B5" s="1"/>
      <c r="C5" s="246" t="s">
        <v>196</v>
      </c>
      <c r="D5" s="259" t="s">
        <v>215</v>
      </c>
      <c r="E5" s="259" t="s">
        <v>216</v>
      </c>
      <c r="F5" s="259" t="s">
        <v>217</v>
      </c>
      <c r="G5" s="259" t="s">
        <v>218</v>
      </c>
      <c r="H5" s="259" t="s">
        <v>219</v>
      </c>
      <c r="I5" s="259" t="s">
        <v>220</v>
      </c>
      <c r="J5" s="259" t="s">
        <v>221</v>
      </c>
      <c r="K5" s="259" t="s">
        <v>222</v>
      </c>
      <c r="L5" s="259" t="s">
        <v>223</v>
      </c>
      <c r="M5" s="260" t="s">
        <v>224</v>
      </c>
      <c r="N5" s="260" t="s">
        <v>245</v>
      </c>
      <c r="O5" s="260" t="s">
        <v>246</v>
      </c>
      <c r="P5" s="260" t="s">
        <v>247</v>
      </c>
      <c r="Q5" s="260" t="s">
        <v>248</v>
      </c>
      <c r="R5" s="260" t="s">
        <v>249</v>
      </c>
    </row>
    <row r="6" spans="1:19" ht="16.5" x14ac:dyDescent="0.35">
      <c r="A6" s="1"/>
      <c r="B6" s="1"/>
      <c r="C6" s="248" t="s">
        <v>273</v>
      </c>
      <c r="D6" s="281">
        <f>+PianoTariffarioAffidamento!F61</f>
        <v>0</v>
      </c>
      <c r="E6" s="281">
        <f>+PianoTariffarioAffidamento!G61</f>
        <v>0</v>
      </c>
      <c r="F6" s="281">
        <f>+PianoTariffarioAffidamento!H61</f>
        <v>0</v>
      </c>
      <c r="G6" s="281">
        <f>+PianoTariffarioAffidamento!I61</f>
        <v>0</v>
      </c>
      <c r="H6" s="281">
        <f>+PianoTariffarioAffidamento!J61</f>
        <v>0</v>
      </c>
      <c r="I6" s="281">
        <f>+PianoTariffarioAffidamento!K61</f>
        <v>0</v>
      </c>
      <c r="J6" s="281">
        <f>+PianoTariffarioAffidamento!L61</f>
        <v>0</v>
      </c>
      <c r="K6" s="281">
        <f>+PianoTariffarioAffidamento!M61</f>
        <v>0</v>
      </c>
      <c r="L6" s="281">
        <f>+PianoTariffarioAffidamento!N61</f>
        <v>0</v>
      </c>
      <c r="M6" s="282">
        <f>+PianoTariffarioAffidamento!O61</f>
        <v>0</v>
      </c>
      <c r="N6" s="283">
        <f>+PianoTariffarioAffidamento!P61</f>
        <v>0</v>
      </c>
      <c r="O6" s="283">
        <f>+PianoTariffarioAffidamento!Q61</f>
        <v>0</v>
      </c>
      <c r="P6" s="283">
        <f>+PianoTariffarioAffidamento!R61</f>
        <v>0</v>
      </c>
      <c r="Q6" s="283">
        <f>+PianoTariffarioAffidamento!S61</f>
        <v>0</v>
      </c>
      <c r="R6" s="283">
        <f>+PianoTariffarioAffidamento!T61</f>
        <v>0</v>
      </c>
    </row>
    <row r="7" spans="1:19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9" ht="16" x14ac:dyDescent="0.35">
      <c r="A8" s="1"/>
      <c r="B8" s="1"/>
      <c r="C8" s="284" t="s">
        <v>274</v>
      </c>
      <c r="D8" s="285">
        <f t="shared" ref="D8:R8" si="0">+SUM(D16:D196)</f>
        <v>0</v>
      </c>
      <c r="E8" s="285">
        <f t="shared" si="0"/>
        <v>0</v>
      </c>
      <c r="F8" s="285">
        <f t="shared" si="0"/>
        <v>0</v>
      </c>
      <c r="G8" s="285">
        <f t="shared" si="0"/>
        <v>0</v>
      </c>
      <c r="H8" s="285">
        <f t="shared" si="0"/>
        <v>0</v>
      </c>
      <c r="I8" s="285">
        <f t="shared" si="0"/>
        <v>0</v>
      </c>
      <c r="J8" s="285">
        <f t="shared" si="0"/>
        <v>0</v>
      </c>
      <c r="K8" s="285">
        <f t="shared" si="0"/>
        <v>0</v>
      </c>
      <c r="L8" s="285">
        <f t="shared" si="0"/>
        <v>0</v>
      </c>
      <c r="M8" s="285">
        <f t="shared" si="0"/>
        <v>0</v>
      </c>
      <c r="N8" s="285">
        <f t="shared" si="0"/>
        <v>0</v>
      </c>
      <c r="O8" s="285">
        <f t="shared" si="0"/>
        <v>0</v>
      </c>
      <c r="P8" s="285">
        <f t="shared" si="0"/>
        <v>0</v>
      </c>
      <c r="Q8" s="285">
        <f t="shared" si="0"/>
        <v>0</v>
      </c>
      <c r="R8" s="285">
        <f t="shared" si="0"/>
        <v>0</v>
      </c>
    </row>
    <row r="9" spans="1:19" x14ac:dyDescent="0.35">
      <c r="A9" s="1"/>
      <c r="B9" s="1"/>
      <c r="C9" s="286"/>
      <c r="D9" s="287"/>
      <c r="E9" s="287"/>
      <c r="F9" s="287"/>
      <c r="G9" s="287"/>
      <c r="H9" s="287"/>
      <c r="I9" s="287"/>
      <c r="J9" s="287"/>
      <c r="K9" s="287"/>
      <c r="L9" s="287"/>
      <c r="M9" s="287"/>
      <c r="N9" s="287"/>
      <c r="O9" s="287"/>
      <c r="P9" s="287"/>
      <c r="Q9" s="287"/>
      <c r="R9" s="287"/>
    </row>
    <row r="10" spans="1:19" x14ac:dyDescent="0.35">
      <c r="A10" s="1"/>
      <c r="B10" s="1"/>
      <c r="C10" s="255" t="s">
        <v>250</v>
      </c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</row>
    <row r="11" spans="1:19" x14ac:dyDescent="0.35">
      <c r="A11" s="1"/>
      <c r="B11" s="1"/>
      <c r="C11" s="255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</row>
    <row r="12" spans="1:19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9" s="62" customFormat="1" ht="20.5" x14ac:dyDescent="0.4">
      <c r="A13" s="1"/>
      <c r="B13" s="243"/>
      <c r="C13" s="245" t="s">
        <v>276</v>
      </c>
      <c r="D13" s="245">
        <f>+D3</f>
        <v>2026</v>
      </c>
      <c r="E13" s="245">
        <f t="shared" ref="E13:R13" si="1">+E3</f>
        <v>2027</v>
      </c>
      <c r="F13" s="245">
        <f t="shared" si="1"/>
        <v>2028</v>
      </c>
      <c r="G13" s="245">
        <f t="shared" si="1"/>
        <v>2029</v>
      </c>
      <c r="H13" s="245">
        <f t="shared" si="1"/>
        <v>2030</v>
      </c>
      <c r="I13" s="245">
        <f t="shared" si="1"/>
        <v>2031</v>
      </c>
      <c r="J13" s="245">
        <f t="shared" si="1"/>
        <v>2032</v>
      </c>
      <c r="K13" s="245">
        <f t="shared" si="1"/>
        <v>2033</v>
      </c>
      <c r="L13" s="245">
        <f t="shared" si="1"/>
        <v>2034</v>
      </c>
      <c r="M13" s="245">
        <f t="shared" si="1"/>
        <v>2035</v>
      </c>
      <c r="N13" s="245">
        <f t="shared" si="1"/>
        <v>2036</v>
      </c>
      <c r="O13" s="245">
        <f t="shared" si="1"/>
        <v>2037</v>
      </c>
      <c r="P13" s="245">
        <f t="shared" si="1"/>
        <v>2038</v>
      </c>
      <c r="Q13" s="245">
        <f t="shared" si="1"/>
        <v>2039</v>
      </c>
      <c r="R13" s="245">
        <f t="shared" si="1"/>
        <v>2040</v>
      </c>
      <c r="S13" s="112"/>
    </row>
    <row r="14" spans="1:19" hidden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ht="28" x14ac:dyDescent="0.35">
      <c r="A15" s="1"/>
      <c r="B15" s="257" t="s">
        <v>101</v>
      </c>
      <c r="C15" s="258" t="s">
        <v>195</v>
      </c>
      <c r="D15" s="259" t="s">
        <v>215</v>
      </c>
      <c r="E15" s="259" t="s">
        <v>216</v>
      </c>
      <c r="F15" s="259" t="s">
        <v>217</v>
      </c>
      <c r="G15" s="259" t="s">
        <v>218</v>
      </c>
      <c r="H15" s="259" t="s">
        <v>219</v>
      </c>
      <c r="I15" s="259" t="s">
        <v>220</v>
      </c>
      <c r="J15" s="259" t="s">
        <v>221</v>
      </c>
      <c r="K15" s="259" t="s">
        <v>222</v>
      </c>
      <c r="L15" s="259" t="s">
        <v>223</v>
      </c>
      <c r="M15" s="260" t="s">
        <v>224</v>
      </c>
      <c r="N15" s="261" t="s">
        <v>245</v>
      </c>
      <c r="O15" s="261" t="s">
        <v>246</v>
      </c>
      <c r="P15" s="261" t="s">
        <v>247</v>
      </c>
      <c r="Q15" s="261" t="s">
        <v>248</v>
      </c>
      <c r="R15" s="261" t="s">
        <v>249</v>
      </c>
    </row>
    <row r="16" spans="1:19" x14ac:dyDescent="0.35">
      <c r="B16" s="113">
        <f>+IN_Anagrafica!F18</f>
        <v>0</v>
      </c>
      <c r="C16" s="114">
        <f>+IN_Anagrafica!D18</f>
        <v>0</v>
      </c>
      <c r="D16" s="115"/>
      <c r="E16" s="115"/>
      <c r="F16" s="115"/>
      <c r="G16" s="115"/>
      <c r="H16" s="115"/>
      <c r="I16" s="115"/>
      <c r="J16" s="115"/>
      <c r="K16" s="115"/>
      <c r="L16" s="115"/>
      <c r="M16" s="116"/>
      <c r="N16" s="124"/>
      <c r="O16" s="124"/>
      <c r="P16" s="124"/>
      <c r="Q16" s="124"/>
      <c r="R16" s="124"/>
    </row>
    <row r="17" spans="2:18" x14ac:dyDescent="0.35">
      <c r="B17" s="113">
        <f>+IN_Anagrafica!F19</f>
        <v>0</v>
      </c>
      <c r="C17" s="114">
        <f>+IN_Anagrafica!D19</f>
        <v>0</v>
      </c>
      <c r="D17" s="115"/>
      <c r="E17" s="115"/>
      <c r="F17" s="115"/>
      <c r="G17" s="115"/>
      <c r="H17" s="115"/>
      <c r="I17" s="115"/>
      <c r="J17" s="115"/>
      <c r="K17" s="115"/>
      <c r="L17" s="115"/>
      <c r="M17" s="116"/>
      <c r="N17" s="123"/>
      <c r="O17" s="123"/>
      <c r="P17" s="123"/>
      <c r="Q17" s="123"/>
      <c r="R17" s="123"/>
    </row>
    <row r="18" spans="2:18" x14ac:dyDescent="0.35">
      <c r="B18" s="113">
        <f>+IN_Anagrafica!F20</f>
        <v>0</v>
      </c>
      <c r="C18" s="114">
        <f>+IN_Anagrafica!D20</f>
        <v>0</v>
      </c>
      <c r="D18" s="115"/>
      <c r="E18" s="115"/>
      <c r="F18" s="115"/>
      <c r="G18" s="115"/>
      <c r="H18" s="115"/>
      <c r="I18" s="115"/>
      <c r="J18" s="115"/>
      <c r="K18" s="115"/>
      <c r="L18" s="115"/>
      <c r="M18" s="116"/>
      <c r="N18" s="123"/>
      <c r="O18" s="123"/>
      <c r="P18" s="123"/>
      <c r="Q18" s="123"/>
      <c r="R18" s="123"/>
    </row>
    <row r="19" spans="2:18" x14ac:dyDescent="0.35">
      <c r="B19" s="137">
        <f>+IN_Anagrafica!F21</f>
        <v>0</v>
      </c>
      <c r="C19" s="114">
        <f>+IN_Anagrafica!D21</f>
        <v>0</v>
      </c>
      <c r="D19" s="123"/>
      <c r="E19" s="123"/>
      <c r="F19" s="123"/>
      <c r="G19" s="123"/>
      <c r="H19" s="123"/>
      <c r="I19" s="123"/>
      <c r="J19" s="123"/>
      <c r="K19" s="123"/>
      <c r="L19" s="123"/>
      <c r="M19" s="138"/>
      <c r="N19" s="123"/>
      <c r="O19" s="123"/>
      <c r="P19" s="123"/>
      <c r="Q19" s="123"/>
      <c r="R19" s="123"/>
    </row>
    <row r="20" spans="2:18" x14ac:dyDescent="0.35">
      <c r="B20" s="137">
        <f>+IN_Anagrafica!F22</f>
        <v>0</v>
      </c>
      <c r="C20" s="114">
        <f>+IN_Anagrafica!D22</f>
        <v>0</v>
      </c>
      <c r="D20" s="123"/>
      <c r="E20" s="123"/>
      <c r="F20" s="123"/>
      <c r="G20" s="123"/>
      <c r="H20" s="123"/>
      <c r="I20" s="123"/>
      <c r="J20" s="123"/>
      <c r="K20" s="123"/>
      <c r="L20" s="123"/>
      <c r="M20" s="138"/>
      <c r="N20" s="123"/>
      <c r="O20" s="123"/>
      <c r="P20" s="123"/>
      <c r="Q20" s="123"/>
      <c r="R20" s="123"/>
    </row>
    <row r="21" spans="2:18" x14ac:dyDescent="0.35">
      <c r="B21" s="137">
        <f>+IN_Anagrafica!F23</f>
        <v>0</v>
      </c>
      <c r="C21" s="114">
        <f>+IN_Anagrafica!D23</f>
        <v>0</v>
      </c>
      <c r="D21" s="123"/>
      <c r="E21" s="123"/>
      <c r="F21" s="123"/>
      <c r="G21" s="123"/>
      <c r="H21" s="123"/>
      <c r="I21" s="123"/>
      <c r="J21" s="123"/>
      <c r="K21" s="123"/>
      <c r="L21" s="123"/>
      <c r="M21" s="138"/>
      <c r="N21" s="123"/>
      <c r="O21" s="123"/>
      <c r="P21" s="123"/>
      <c r="Q21" s="123"/>
      <c r="R21" s="123"/>
    </row>
    <row r="22" spans="2:18" x14ac:dyDescent="0.35">
      <c r="B22" s="137">
        <f>+IN_Anagrafica!F24</f>
        <v>0</v>
      </c>
      <c r="C22" s="114">
        <f>+IN_Anagrafica!D24</f>
        <v>0</v>
      </c>
      <c r="D22" s="123"/>
      <c r="E22" s="123"/>
      <c r="F22" s="123"/>
      <c r="G22" s="123"/>
      <c r="H22" s="123"/>
      <c r="I22" s="123"/>
      <c r="J22" s="123"/>
      <c r="K22" s="123"/>
      <c r="L22" s="123"/>
      <c r="M22" s="138"/>
      <c r="N22" s="123"/>
      <c r="O22" s="123"/>
      <c r="P22" s="123"/>
      <c r="Q22" s="123"/>
      <c r="R22" s="123"/>
    </row>
    <row r="23" spans="2:18" x14ac:dyDescent="0.35">
      <c r="B23" s="137">
        <f>+IN_Anagrafica!F25</f>
        <v>0</v>
      </c>
      <c r="C23" s="114">
        <f>+IN_Anagrafica!D25</f>
        <v>0</v>
      </c>
      <c r="D23" s="123"/>
      <c r="E23" s="123"/>
      <c r="F23" s="123"/>
      <c r="G23" s="123"/>
      <c r="H23" s="123"/>
      <c r="I23" s="123"/>
      <c r="J23" s="123"/>
      <c r="K23" s="123"/>
      <c r="L23" s="123"/>
      <c r="M23" s="138"/>
      <c r="N23" s="123"/>
      <c r="O23" s="123"/>
      <c r="P23" s="123"/>
      <c r="Q23" s="123"/>
      <c r="R23" s="123"/>
    </row>
    <row r="24" spans="2:18" x14ac:dyDescent="0.35">
      <c r="B24" s="137">
        <f>+IN_Anagrafica!F26</f>
        <v>0</v>
      </c>
      <c r="C24" s="114">
        <f>+IN_Anagrafica!D26</f>
        <v>0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38"/>
      <c r="N24" s="123"/>
      <c r="O24" s="123"/>
      <c r="P24" s="123"/>
      <c r="Q24" s="123"/>
      <c r="R24" s="123"/>
    </row>
    <row r="25" spans="2:18" x14ac:dyDescent="0.35">
      <c r="B25" s="137">
        <f>+IN_Anagrafica!F27</f>
        <v>0</v>
      </c>
      <c r="C25" s="114">
        <f>+IN_Anagrafica!D27</f>
        <v>0</v>
      </c>
      <c r="D25" s="123"/>
      <c r="E25" s="123"/>
      <c r="F25" s="123"/>
      <c r="G25" s="123"/>
      <c r="H25" s="123"/>
      <c r="I25" s="123"/>
      <c r="J25" s="123"/>
      <c r="K25" s="123"/>
      <c r="L25" s="123"/>
      <c r="M25" s="138"/>
      <c r="N25" s="123"/>
      <c r="O25" s="123"/>
      <c r="P25" s="123"/>
      <c r="Q25" s="123"/>
      <c r="R25" s="123"/>
    </row>
    <row r="26" spans="2:18" x14ac:dyDescent="0.35">
      <c r="B26" s="137">
        <f>+IN_Anagrafica!F28</f>
        <v>0</v>
      </c>
      <c r="C26" s="114">
        <f>+IN_Anagrafica!D28</f>
        <v>0</v>
      </c>
      <c r="D26" s="123"/>
      <c r="E26" s="123"/>
      <c r="F26" s="123"/>
      <c r="G26" s="123"/>
      <c r="H26" s="123"/>
      <c r="I26" s="123"/>
      <c r="J26" s="123"/>
      <c r="K26" s="123"/>
      <c r="L26" s="123"/>
      <c r="M26" s="138"/>
      <c r="N26" s="123"/>
      <c r="O26" s="123"/>
      <c r="P26" s="123"/>
      <c r="Q26" s="123"/>
      <c r="R26" s="123"/>
    </row>
    <row r="27" spans="2:18" x14ac:dyDescent="0.35">
      <c r="B27" s="137">
        <f>+IN_Anagrafica!F29</f>
        <v>0</v>
      </c>
      <c r="C27" s="114">
        <f>+IN_Anagrafica!D29</f>
        <v>0</v>
      </c>
      <c r="D27" s="123"/>
      <c r="E27" s="123"/>
      <c r="F27" s="123"/>
      <c r="G27" s="123"/>
      <c r="H27" s="123"/>
      <c r="I27" s="123"/>
      <c r="J27" s="123"/>
      <c r="K27" s="123"/>
      <c r="L27" s="123"/>
      <c r="M27" s="138"/>
      <c r="N27" s="123"/>
      <c r="O27" s="123"/>
      <c r="P27" s="123"/>
      <c r="Q27" s="123"/>
      <c r="R27" s="123"/>
    </row>
    <row r="28" spans="2:18" x14ac:dyDescent="0.35">
      <c r="B28" s="137">
        <f>+IN_Anagrafica!F30</f>
        <v>0</v>
      </c>
      <c r="C28" s="114">
        <f>+IN_Anagrafica!D30</f>
        <v>0</v>
      </c>
      <c r="D28" s="123"/>
      <c r="E28" s="123"/>
      <c r="F28" s="123"/>
      <c r="G28" s="123"/>
      <c r="H28" s="123"/>
      <c r="I28" s="123"/>
      <c r="J28" s="123"/>
      <c r="K28" s="123"/>
      <c r="L28" s="123"/>
      <c r="M28" s="138"/>
      <c r="N28" s="123"/>
      <c r="O28" s="123"/>
      <c r="P28" s="123"/>
      <c r="Q28" s="123"/>
      <c r="R28" s="123"/>
    </row>
    <row r="29" spans="2:18" x14ac:dyDescent="0.35">
      <c r="B29" s="137">
        <f>+IN_Anagrafica!F31</f>
        <v>0</v>
      </c>
      <c r="C29" s="114">
        <f>+IN_Anagrafica!D31</f>
        <v>0</v>
      </c>
      <c r="D29" s="123"/>
      <c r="E29" s="123"/>
      <c r="F29" s="123"/>
      <c r="G29" s="123"/>
      <c r="H29" s="123"/>
      <c r="I29" s="123"/>
      <c r="J29" s="123"/>
      <c r="K29" s="123"/>
      <c r="L29" s="123"/>
      <c r="M29" s="138"/>
      <c r="N29" s="123"/>
      <c r="O29" s="123"/>
      <c r="P29" s="123"/>
      <c r="Q29" s="123"/>
      <c r="R29" s="123"/>
    </row>
    <row r="30" spans="2:18" x14ac:dyDescent="0.35">
      <c r="B30" s="137">
        <f>+IN_Anagrafica!F32</f>
        <v>0</v>
      </c>
      <c r="C30" s="114">
        <f>+IN_Anagrafica!D32</f>
        <v>0</v>
      </c>
      <c r="D30" s="123"/>
      <c r="E30" s="123"/>
      <c r="F30" s="123"/>
      <c r="G30" s="123"/>
      <c r="H30" s="123"/>
      <c r="I30" s="123"/>
      <c r="J30" s="123"/>
      <c r="K30" s="123"/>
      <c r="L30" s="123"/>
      <c r="M30" s="138"/>
      <c r="N30" s="123"/>
      <c r="O30" s="123"/>
      <c r="P30" s="123"/>
      <c r="Q30" s="123"/>
      <c r="R30" s="123"/>
    </row>
    <row r="31" spans="2:18" x14ac:dyDescent="0.35">
      <c r="B31" s="137">
        <f>+IN_Anagrafica!F33</f>
        <v>0</v>
      </c>
      <c r="C31" s="114">
        <f>+IN_Anagrafica!D33</f>
        <v>0</v>
      </c>
      <c r="D31" s="123"/>
      <c r="E31" s="123"/>
      <c r="F31" s="123"/>
      <c r="G31" s="123"/>
      <c r="H31" s="123"/>
      <c r="I31" s="123"/>
      <c r="J31" s="123"/>
      <c r="K31" s="123"/>
      <c r="L31" s="123"/>
      <c r="M31" s="138"/>
      <c r="N31" s="123"/>
      <c r="O31" s="123"/>
      <c r="P31" s="123"/>
      <c r="Q31" s="123"/>
      <c r="R31" s="123"/>
    </row>
    <row r="32" spans="2:18" x14ac:dyDescent="0.35">
      <c r="B32" s="137">
        <f>+IN_Anagrafica!F34</f>
        <v>0</v>
      </c>
      <c r="C32" s="114">
        <f>+IN_Anagrafica!D34</f>
        <v>0</v>
      </c>
      <c r="D32" s="123"/>
      <c r="E32" s="123"/>
      <c r="F32" s="123"/>
      <c r="G32" s="123"/>
      <c r="H32" s="123"/>
      <c r="I32" s="123"/>
      <c r="J32" s="123"/>
      <c r="K32" s="123"/>
      <c r="L32" s="123"/>
      <c r="M32" s="138"/>
      <c r="N32" s="123"/>
      <c r="O32" s="123"/>
      <c r="P32" s="123"/>
      <c r="Q32" s="123"/>
      <c r="R32" s="123"/>
    </row>
    <row r="33" spans="2:18" x14ac:dyDescent="0.35">
      <c r="B33" s="137">
        <f>+IN_Anagrafica!F35</f>
        <v>0</v>
      </c>
      <c r="C33" s="114">
        <f>+IN_Anagrafica!D35</f>
        <v>0</v>
      </c>
      <c r="D33" s="123"/>
      <c r="E33" s="123"/>
      <c r="F33" s="123"/>
      <c r="G33" s="123"/>
      <c r="H33" s="123"/>
      <c r="I33" s="123"/>
      <c r="J33" s="123"/>
      <c r="K33" s="123"/>
      <c r="L33" s="123"/>
      <c r="M33" s="138"/>
      <c r="N33" s="123"/>
      <c r="O33" s="123"/>
      <c r="P33" s="123"/>
      <c r="Q33" s="123"/>
      <c r="R33" s="123"/>
    </row>
    <row r="34" spans="2:18" x14ac:dyDescent="0.35">
      <c r="B34" s="137">
        <f>+IN_Anagrafica!F36</f>
        <v>0</v>
      </c>
      <c r="C34" s="114">
        <f>+IN_Anagrafica!D36</f>
        <v>0</v>
      </c>
      <c r="D34" s="123"/>
      <c r="E34" s="123"/>
      <c r="F34" s="123"/>
      <c r="G34" s="123"/>
      <c r="H34" s="123"/>
      <c r="I34" s="123"/>
      <c r="J34" s="123"/>
      <c r="K34" s="123"/>
      <c r="L34" s="123"/>
      <c r="M34" s="138"/>
      <c r="N34" s="123"/>
      <c r="O34" s="123"/>
      <c r="P34" s="123"/>
      <c r="Q34" s="123"/>
      <c r="R34" s="123"/>
    </row>
    <row r="35" spans="2:18" x14ac:dyDescent="0.35">
      <c r="B35" s="137">
        <f>+IN_Anagrafica!F37</f>
        <v>0</v>
      </c>
      <c r="C35" s="114">
        <f>+IN_Anagrafica!D37</f>
        <v>0</v>
      </c>
      <c r="D35" s="123"/>
      <c r="E35" s="123"/>
      <c r="F35" s="123"/>
      <c r="G35" s="123"/>
      <c r="H35" s="123"/>
      <c r="I35" s="123"/>
      <c r="J35" s="123"/>
      <c r="K35" s="123"/>
      <c r="L35" s="123"/>
      <c r="M35" s="138"/>
      <c r="N35" s="123"/>
      <c r="O35" s="123"/>
      <c r="P35" s="123"/>
      <c r="Q35" s="123"/>
      <c r="R35" s="123"/>
    </row>
    <row r="36" spans="2:18" x14ac:dyDescent="0.35">
      <c r="B36" s="137">
        <f>+IN_Anagrafica!F38</f>
        <v>0</v>
      </c>
      <c r="C36" s="114">
        <f>+IN_Anagrafica!D38</f>
        <v>0</v>
      </c>
      <c r="D36" s="123"/>
      <c r="E36" s="123"/>
      <c r="F36" s="123"/>
      <c r="G36" s="123"/>
      <c r="H36" s="123"/>
      <c r="I36" s="123"/>
      <c r="J36" s="123"/>
      <c r="K36" s="123"/>
      <c r="L36" s="123"/>
      <c r="M36" s="138"/>
      <c r="N36" s="123"/>
      <c r="O36" s="123"/>
      <c r="P36" s="123"/>
      <c r="Q36" s="123"/>
      <c r="R36" s="123"/>
    </row>
    <row r="37" spans="2:18" x14ac:dyDescent="0.35">
      <c r="B37" s="137">
        <f>+IN_Anagrafica!F39</f>
        <v>0</v>
      </c>
      <c r="C37" s="114">
        <f>+IN_Anagrafica!D39</f>
        <v>0</v>
      </c>
      <c r="D37" s="123"/>
      <c r="E37" s="123"/>
      <c r="F37" s="123"/>
      <c r="G37" s="123"/>
      <c r="H37" s="123"/>
      <c r="I37" s="123"/>
      <c r="J37" s="123"/>
      <c r="K37" s="123"/>
      <c r="L37" s="123"/>
      <c r="M37" s="138"/>
      <c r="N37" s="123"/>
      <c r="O37" s="123"/>
      <c r="P37" s="123"/>
      <c r="Q37" s="123"/>
      <c r="R37" s="123"/>
    </row>
    <row r="38" spans="2:18" x14ac:dyDescent="0.35">
      <c r="B38" s="137">
        <f>+IN_Anagrafica!F40</f>
        <v>0</v>
      </c>
      <c r="C38" s="114">
        <f>+IN_Anagrafica!D40</f>
        <v>0</v>
      </c>
      <c r="D38" s="123"/>
      <c r="E38" s="123"/>
      <c r="F38" s="123"/>
      <c r="G38" s="123"/>
      <c r="H38" s="123"/>
      <c r="I38" s="123"/>
      <c r="J38" s="123"/>
      <c r="K38" s="123"/>
      <c r="L38" s="123"/>
      <c r="M38" s="138"/>
      <c r="N38" s="123"/>
      <c r="O38" s="123"/>
      <c r="P38" s="123"/>
      <c r="Q38" s="123"/>
      <c r="R38" s="123"/>
    </row>
    <row r="39" spans="2:18" x14ac:dyDescent="0.35">
      <c r="B39" s="137">
        <f>+IN_Anagrafica!F41</f>
        <v>0</v>
      </c>
      <c r="C39" s="114">
        <f>+IN_Anagrafica!D41</f>
        <v>0</v>
      </c>
      <c r="D39" s="123"/>
      <c r="E39" s="123"/>
      <c r="F39" s="123"/>
      <c r="G39" s="123"/>
      <c r="H39" s="123"/>
      <c r="I39" s="123"/>
      <c r="J39" s="123"/>
      <c r="K39" s="123"/>
      <c r="L39" s="123"/>
      <c r="M39" s="138"/>
      <c r="N39" s="123"/>
      <c r="O39" s="123"/>
      <c r="P39" s="123"/>
      <c r="Q39" s="123"/>
      <c r="R39" s="123"/>
    </row>
    <row r="40" spans="2:18" x14ac:dyDescent="0.35">
      <c r="B40" s="137">
        <f>+IN_Anagrafica!F42</f>
        <v>0</v>
      </c>
      <c r="C40" s="114">
        <f>+IN_Anagrafica!D42</f>
        <v>0</v>
      </c>
      <c r="D40" s="123"/>
      <c r="E40" s="123"/>
      <c r="F40" s="123"/>
      <c r="G40" s="123"/>
      <c r="H40" s="123"/>
      <c r="I40" s="123"/>
      <c r="J40" s="123"/>
      <c r="K40" s="123"/>
      <c r="L40" s="123"/>
      <c r="M40" s="138"/>
      <c r="N40" s="123"/>
      <c r="O40" s="123"/>
      <c r="P40" s="123"/>
      <c r="Q40" s="123"/>
      <c r="R40" s="123"/>
    </row>
    <row r="41" spans="2:18" x14ac:dyDescent="0.35">
      <c r="B41" s="137">
        <f>+IN_Anagrafica!F43</f>
        <v>0</v>
      </c>
      <c r="C41" s="114">
        <f>+IN_Anagrafica!D43</f>
        <v>0</v>
      </c>
      <c r="D41" s="123"/>
      <c r="E41" s="123"/>
      <c r="F41" s="123"/>
      <c r="G41" s="123"/>
      <c r="H41" s="123"/>
      <c r="I41" s="123"/>
      <c r="J41" s="123"/>
      <c r="K41" s="123"/>
      <c r="L41" s="123"/>
      <c r="M41" s="138"/>
      <c r="N41" s="123"/>
      <c r="O41" s="123"/>
      <c r="P41" s="123"/>
      <c r="Q41" s="123"/>
      <c r="R41" s="123"/>
    </row>
    <row r="42" spans="2:18" x14ac:dyDescent="0.35">
      <c r="B42" s="137">
        <f>+IN_Anagrafica!F44</f>
        <v>0</v>
      </c>
      <c r="C42" s="114">
        <f>+IN_Anagrafica!D44</f>
        <v>0</v>
      </c>
      <c r="D42" s="123"/>
      <c r="E42" s="123"/>
      <c r="F42" s="123"/>
      <c r="G42" s="123"/>
      <c r="H42" s="123"/>
      <c r="I42" s="123"/>
      <c r="J42" s="123"/>
      <c r="K42" s="123"/>
      <c r="L42" s="123"/>
      <c r="M42" s="138"/>
      <c r="N42" s="123"/>
      <c r="O42" s="123"/>
      <c r="P42" s="123"/>
      <c r="Q42" s="123"/>
      <c r="R42" s="123"/>
    </row>
    <row r="43" spans="2:18" x14ac:dyDescent="0.35">
      <c r="B43" s="137">
        <f>+IN_Anagrafica!F45</f>
        <v>0</v>
      </c>
      <c r="C43" s="114">
        <f>+IN_Anagrafica!D45</f>
        <v>0</v>
      </c>
      <c r="D43" s="123"/>
      <c r="E43" s="123"/>
      <c r="F43" s="123"/>
      <c r="G43" s="123"/>
      <c r="H43" s="123"/>
      <c r="I43" s="123"/>
      <c r="J43" s="123"/>
      <c r="K43" s="123"/>
      <c r="L43" s="123"/>
      <c r="M43" s="138"/>
      <c r="N43" s="123"/>
      <c r="O43" s="123"/>
      <c r="P43" s="123"/>
      <c r="Q43" s="123"/>
      <c r="R43" s="123"/>
    </row>
    <row r="44" spans="2:18" x14ac:dyDescent="0.35">
      <c r="B44" s="137">
        <f>+IN_Anagrafica!F46</f>
        <v>0</v>
      </c>
      <c r="C44" s="114">
        <f>+IN_Anagrafica!D46</f>
        <v>0</v>
      </c>
      <c r="D44" s="123"/>
      <c r="E44" s="123"/>
      <c r="F44" s="123"/>
      <c r="G44" s="123"/>
      <c r="H44" s="123"/>
      <c r="I44" s="123"/>
      <c r="J44" s="123"/>
      <c r="K44" s="123"/>
      <c r="L44" s="123"/>
      <c r="M44" s="138"/>
      <c r="N44" s="123"/>
      <c r="O44" s="123"/>
      <c r="P44" s="123"/>
      <c r="Q44" s="123"/>
      <c r="R44" s="123"/>
    </row>
    <row r="45" spans="2:18" x14ac:dyDescent="0.35">
      <c r="B45" s="137">
        <f>+IN_Anagrafica!F47</f>
        <v>0</v>
      </c>
      <c r="C45" s="114">
        <f>+IN_Anagrafica!D47</f>
        <v>0</v>
      </c>
      <c r="D45" s="123"/>
      <c r="E45" s="123"/>
      <c r="F45" s="123"/>
      <c r="G45" s="123"/>
      <c r="H45" s="123"/>
      <c r="I45" s="123"/>
      <c r="J45" s="123"/>
      <c r="K45" s="123"/>
      <c r="L45" s="123"/>
      <c r="M45" s="138"/>
      <c r="N45" s="123"/>
      <c r="O45" s="123"/>
      <c r="P45" s="123"/>
      <c r="Q45" s="123"/>
      <c r="R45" s="123"/>
    </row>
    <row r="46" spans="2:18" x14ac:dyDescent="0.35">
      <c r="B46" s="137">
        <f>+IN_Anagrafica!F48</f>
        <v>0</v>
      </c>
      <c r="C46" s="114">
        <f>+IN_Anagrafica!D48</f>
        <v>0</v>
      </c>
      <c r="D46" s="123"/>
      <c r="E46" s="123"/>
      <c r="F46" s="123"/>
      <c r="G46" s="123"/>
      <c r="H46" s="123"/>
      <c r="I46" s="123"/>
      <c r="J46" s="123"/>
      <c r="K46" s="123"/>
      <c r="L46" s="123"/>
      <c r="M46" s="138"/>
      <c r="N46" s="123"/>
      <c r="O46" s="123"/>
      <c r="P46" s="123"/>
      <c r="Q46" s="123"/>
      <c r="R46" s="123"/>
    </row>
    <row r="47" spans="2:18" x14ac:dyDescent="0.35">
      <c r="B47" s="137">
        <f>+IN_Anagrafica!F49</f>
        <v>0</v>
      </c>
      <c r="C47" s="114">
        <f>+IN_Anagrafica!D49</f>
        <v>0</v>
      </c>
      <c r="D47" s="123"/>
      <c r="E47" s="123"/>
      <c r="F47" s="123"/>
      <c r="G47" s="123"/>
      <c r="H47" s="123"/>
      <c r="I47" s="123"/>
      <c r="J47" s="123"/>
      <c r="K47" s="123"/>
      <c r="L47" s="123"/>
      <c r="M47" s="138"/>
      <c r="N47" s="123"/>
      <c r="O47" s="123"/>
      <c r="P47" s="123"/>
      <c r="Q47" s="123"/>
      <c r="R47" s="123"/>
    </row>
    <row r="48" spans="2:18" x14ac:dyDescent="0.35">
      <c r="B48" s="137">
        <f>+IN_Anagrafica!F50</f>
        <v>0</v>
      </c>
      <c r="C48" s="114">
        <f>+IN_Anagrafica!D50</f>
        <v>0</v>
      </c>
      <c r="D48" s="123"/>
      <c r="E48" s="123"/>
      <c r="F48" s="123"/>
      <c r="G48" s="123"/>
      <c r="H48" s="123"/>
      <c r="I48" s="123"/>
      <c r="J48" s="123"/>
      <c r="K48" s="123"/>
      <c r="L48" s="123"/>
      <c r="M48" s="138"/>
      <c r="N48" s="123"/>
      <c r="O48" s="123"/>
      <c r="P48" s="123"/>
      <c r="Q48" s="123"/>
      <c r="R48" s="123"/>
    </row>
    <row r="49" spans="2:18" x14ac:dyDescent="0.35">
      <c r="B49" s="137">
        <f>+IN_Anagrafica!F51</f>
        <v>0</v>
      </c>
      <c r="C49" s="114">
        <f>+IN_Anagrafica!D51</f>
        <v>0</v>
      </c>
      <c r="D49" s="123"/>
      <c r="E49" s="123"/>
      <c r="F49" s="123"/>
      <c r="G49" s="123"/>
      <c r="H49" s="123"/>
      <c r="I49" s="123"/>
      <c r="J49" s="123"/>
      <c r="K49" s="123"/>
      <c r="L49" s="123"/>
      <c r="M49" s="138"/>
      <c r="N49" s="123"/>
      <c r="O49" s="123"/>
      <c r="P49" s="123"/>
      <c r="Q49" s="123"/>
      <c r="R49" s="123"/>
    </row>
    <row r="50" spans="2:18" x14ac:dyDescent="0.35">
      <c r="B50" s="137">
        <f>+IN_Anagrafica!F52</f>
        <v>0</v>
      </c>
      <c r="C50" s="114">
        <f>+IN_Anagrafica!D52</f>
        <v>0</v>
      </c>
      <c r="D50" s="123"/>
      <c r="E50" s="123"/>
      <c r="F50" s="123"/>
      <c r="G50" s="123"/>
      <c r="H50" s="123"/>
      <c r="I50" s="123"/>
      <c r="J50" s="123"/>
      <c r="K50" s="123"/>
      <c r="L50" s="123"/>
      <c r="M50" s="138"/>
      <c r="N50" s="123"/>
      <c r="O50" s="123"/>
      <c r="P50" s="123"/>
      <c r="Q50" s="123"/>
      <c r="R50" s="123"/>
    </row>
    <row r="51" spans="2:18" x14ac:dyDescent="0.35">
      <c r="B51" s="137">
        <f>+IN_Anagrafica!F53</f>
        <v>0</v>
      </c>
      <c r="C51" s="114">
        <f>+IN_Anagrafica!D53</f>
        <v>0</v>
      </c>
      <c r="D51" s="123"/>
      <c r="E51" s="123"/>
      <c r="F51" s="123"/>
      <c r="G51" s="123"/>
      <c r="H51" s="123"/>
      <c r="I51" s="123"/>
      <c r="J51" s="123"/>
      <c r="K51" s="123"/>
      <c r="L51" s="123"/>
      <c r="M51" s="138"/>
      <c r="N51" s="123"/>
      <c r="O51" s="123"/>
      <c r="P51" s="123"/>
      <c r="Q51" s="123"/>
      <c r="R51" s="123"/>
    </row>
    <row r="52" spans="2:18" x14ac:dyDescent="0.35">
      <c r="B52" s="137">
        <f>+IN_Anagrafica!F54</f>
        <v>0</v>
      </c>
      <c r="C52" s="114">
        <f>+IN_Anagrafica!D54</f>
        <v>0</v>
      </c>
      <c r="D52" s="123"/>
      <c r="E52" s="123"/>
      <c r="F52" s="123"/>
      <c r="G52" s="123"/>
      <c r="H52" s="123"/>
      <c r="I52" s="123"/>
      <c r="J52" s="123"/>
      <c r="K52" s="123"/>
      <c r="L52" s="123"/>
      <c r="M52" s="138"/>
      <c r="N52" s="123"/>
      <c r="O52" s="123"/>
      <c r="P52" s="123"/>
      <c r="Q52" s="123"/>
      <c r="R52" s="123"/>
    </row>
    <row r="53" spans="2:18" x14ac:dyDescent="0.35">
      <c r="B53" s="137">
        <f>+IN_Anagrafica!F55</f>
        <v>0</v>
      </c>
      <c r="C53" s="114">
        <f>+IN_Anagrafica!D55</f>
        <v>0</v>
      </c>
      <c r="D53" s="123"/>
      <c r="E53" s="123"/>
      <c r="F53" s="123"/>
      <c r="G53" s="123"/>
      <c r="H53" s="123"/>
      <c r="I53" s="123"/>
      <c r="J53" s="123"/>
      <c r="K53" s="123"/>
      <c r="L53" s="123"/>
      <c r="M53" s="138"/>
      <c r="N53" s="123"/>
      <c r="O53" s="123"/>
      <c r="P53" s="123"/>
      <c r="Q53" s="123"/>
      <c r="R53" s="123"/>
    </row>
    <row r="54" spans="2:18" x14ac:dyDescent="0.35">
      <c r="B54" s="137">
        <f>+IN_Anagrafica!F56</f>
        <v>0</v>
      </c>
      <c r="C54" s="114">
        <f>+IN_Anagrafica!D56</f>
        <v>0</v>
      </c>
      <c r="D54" s="123"/>
      <c r="E54" s="123"/>
      <c r="F54" s="123"/>
      <c r="G54" s="123"/>
      <c r="H54" s="123"/>
      <c r="I54" s="123"/>
      <c r="J54" s="123"/>
      <c r="K54" s="123"/>
      <c r="L54" s="123"/>
      <c r="M54" s="138"/>
      <c r="N54" s="123"/>
      <c r="O54" s="123"/>
      <c r="P54" s="123"/>
      <c r="Q54" s="123"/>
      <c r="R54" s="123"/>
    </row>
    <row r="55" spans="2:18" x14ac:dyDescent="0.35">
      <c r="B55" s="137">
        <f>+IN_Anagrafica!F57</f>
        <v>0</v>
      </c>
      <c r="C55" s="114">
        <f>+IN_Anagrafica!D57</f>
        <v>0</v>
      </c>
      <c r="D55" s="123"/>
      <c r="E55" s="123"/>
      <c r="F55" s="123"/>
      <c r="G55" s="123"/>
      <c r="H55" s="123"/>
      <c r="I55" s="123"/>
      <c r="J55" s="123"/>
      <c r="K55" s="123"/>
      <c r="L55" s="123"/>
      <c r="M55" s="138"/>
      <c r="N55" s="123"/>
      <c r="O55" s="123"/>
      <c r="P55" s="123"/>
      <c r="Q55" s="123"/>
      <c r="R55" s="123"/>
    </row>
    <row r="56" spans="2:18" x14ac:dyDescent="0.35">
      <c r="B56" s="137">
        <f>+IN_Anagrafica!F58</f>
        <v>0</v>
      </c>
      <c r="C56" s="114">
        <f>+IN_Anagrafica!D58</f>
        <v>0</v>
      </c>
      <c r="D56" s="123"/>
      <c r="E56" s="123"/>
      <c r="F56" s="123"/>
      <c r="G56" s="123"/>
      <c r="H56" s="123"/>
      <c r="I56" s="123"/>
      <c r="J56" s="123"/>
      <c r="K56" s="123"/>
      <c r="L56" s="123"/>
      <c r="M56" s="138"/>
      <c r="N56" s="123"/>
      <c r="O56" s="123"/>
      <c r="P56" s="123"/>
      <c r="Q56" s="123"/>
      <c r="R56" s="123"/>
    </row>
    <row r="57" spans="2:18" x14ac:dyDescent="0.35">
      <c r="B57" s="137">
        <f>+IN_Anagrafica!F59</f>
        <v>0</v>
      </c>
      <c r="C57" s="114">
        <f>+IN_Anagrafica!D59</f>
        <v>0</v>
      </c>
      <c r="D57" s="123"/>
      <c r="E57" s="123"/>
      <c r="F57" s="123"/>
      <c r="G57" s="123"/>
      <c r="H57" s="123"/>
      <c r="I57" s="123"/>
      <c r="J57" s="123"/>
      <c r="K57" s="123"/>
      <c r="L57" s="123"/>
      <c r="M57" s="138"/>
      <c r="N57" s="123"/>
      <c r="O57" s="123"/>
      <c r="P57" s="123"/>
      <c r="Q57" s="123"/>
      <c r="R57" s="123"/>
    </row>
    <row r="58" spans="2:18" x14ac:dyDescent="0.35">
      <c r="B58" s="137">
        <f>+IN_Anagrafica!F60</f>
        <v>0</v>
      </c>
      <c r="C58" s="114">
        <f>+IN_Anagrafica!D60</f>
        <v>0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38"/>
      <c r="N58" s="123"/>
      <c r="O58" s="123"/>
      <c r="P58" s="123"/>
      <c r="Q58" s="123"/>
      <c r="R58" s="123"/>
    </row>
    <row r="59" spans="2:18" x14ac:dyDescent="0.35">
      <c r="B59" s="137">
        <f>+IN_Anagrafica!F61</f>
        <v>0</v>
      </c>
      <c r="C59" s="114">
        <f>+IN_Anagrafica!D61</f>
        <v>0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38"/>
      <c r="N59" s="123"/>
      <c r="O59" s="123"/>
      <c r="P59" s="123"/>
      <c r="Q59" s="123"/>
      <c r="R59" s="123"/>
    </row>
    <row r="60" spans="2:18" x14ac:dyDescent="0.35">
      <c r="B60" s="137">
        <f>+IN_Anagrafica!F62</f>
        <v>0</v>
      </c>
      <c r="C60" s="114">
        <f>+IN_Anagrafica!D62</f>
        <v>0</v>
      </c>
      <c r="D60" s="123"/>
      <c r="E60" s="123"/>
      <c r="F60" s="123"/>
      <c r="G60" s="123"/>
      <c r="H60" s="123"/>
      <c r="I60" s="123"/>
      <c r="J60" s="123"/>
      <c r="K60" s="123"/>
      <c r="L60" s="123"/>
      <c r="M60" s="138"/>
      <c r="N60" s="123"/>
      <c r="O60" s="123"/>
      <c r="P60" s="123"/>
      <c r="Q60" s="123"/>
      <c r="R60" s="123"/>
    </row>
    <row r="61" spans="2:18" x14ac:dyDescent="0.35">
      <c r="B61" s="137">
        <f>+IN_Anagrafica!F63</f>
        <v>0</v>
      </c>
      <c r="C61" s="114">
        <f>+IN_Anagrafica!D63</f>
        <v>0</v>
      </c>
      <c r="D61" s="123"/>
      <c r="E61" s="123"/>
      <c r="F61" s="123"/>
      <c r="G61" s="123"/>
      <c r="H61" s="123"/>
      <c r="I61" s="123"/>
      <c r="J61" s="123"/>
      <c r="K61" s="123"/>
      <c r="L61" s="123"/>
      <c r="M61" s="138"/>
      <c r="N61" s="123"/>
      <c r="O61" s="123"/>
      <c r="P61" s="123"/>
      <c r="Q61" s="123"/>
      <c r="R61" s="123"/>
    </row>
    <row r="62" spans="2:18" x14ac:dyDescent="0.35">
      <c r="B62" s="137">
        <f>+IN_Anagrafica!F64</f>
        <v>0</v>
      </c>
      <c r="C62" s="114">
        <f>+IN_Anagrafica!D64</f>
        <v>0</v>
      </c>
      <c r="D62" s="123"/>
      <c r="E62" s="123"/>
      <c r="F62" s="123"/>
      <c r="G62" s="123"/>
      <c r="H62" s="123"/>
      <c r="I62" s="123"/>
      <c r="J62" s="123"/>
      <c r="K62" s="123"/>
      <c r="L62" s="123"/>
      <c r="M62" s="138"/>
      <c r="N62" s="123"/>
      <c r="O62" s="123"/>
      <c r="P62" s="123"/>
      <c r="Q62" s="123"/>
      <c r="R62" s="123"/>
    </row>
    <row r="63" spans="2:18" x14ac:dyDescent="0.35">
      <c r="B63" s="137">
        <f>+IN_Anagrafica!F65</f>
        <v>0</v>
      </c>
      <c r="C63" s="114">
        <f>+IN_Anagrafica!D65</f>
        <v>0</v>
      </c>
      <c r="D63" s="123"/>
      <c r="E63" s="123"/>
      <c r="F63" s="123"/>
      <c r="G63" s="123"/>
      <c r="H63" s="123"/>
      <c r="I63" s="123"/>
      <c r="J63" s="123"/>
      <c r="K63" s="123"/>
      <c r="L63" s="123"/>
      <c r="M63" s="138"/>
      <c r="N63" s="123"/>
      <c r="O63" s="123"/>
      <c r="P63" s="123"/>
      <c r="Q63" s="123"/>
      <c r="R63" s="123"/>
    </row>
    <row r="64" spans="2:18" x14ac:dyDescent="0.35">
      <c r="B64" s="137">
        <f>+IN_Anagrafica!F66</f>
        <v>0</v>
      </c>
      <c r="C64" s="114">
        <f>+IN_Anagrafica!D66</f>
        <v>0</v>
      </c>
      <c r="D64" s="123"/>
      <c r="E64" s="123"/>
      <c r="F64" s="123"/>
      <c r="G64" s="123"/>
      <c r="H64" s="123"/>
      <c r="I64" s="123"/>
      <c r="J64" s="123"/>
      <c r="K64" s="123"/>
      <c r="L64" s="123"/>
      <c r="M64" s="138"/>
      <c r="N64" s="123"/>
      <c r="O64" s="123"/>
      <c r="P64" s="123"/>
      <c r="Q64" s="123"/>
      <c r="R64" s="123"/>
    </row>
    <row r="65" spans="2:18" x14ac:dyDescent="0.35">
      <c r="B65" s="137">
        <f>+IN_Anagrafica!F67</f>
        <v>0</v>
      </c>
      <c r="C65" s="114">
        <f>+IN_Anagrafica!D67</f>
        <v>0</v>
      </c>
      <c r="D65" s="123"/>
      <c r="E65" s="123"/>
      <c r="F65" s="123"/>
      <c r="G65" s="123"/>
      <c r="H65" s="123"/>
      <c r="I65" s="123"/>
      <c r="J65" s="123"/>
      <c r="K65" s="123"/>
      <c r="L65" s="123"/>
      <c r="M65" s="138"/>
      <c r="N65" s="123"/>
      <c r="O65" s="123"/>
      <c r="P65" s="123"/>
      <c r="Q65" s="123"/>
      <c r="R65" s="123"/>
    </row>
    <row r="66" spans="2:18" x14ac:dyDescent="0.35">
      <c r="B66" s="137">
        <f>+IN_Anagrafica!F68</f>
        <v>0</v>
      </c>
      <c r="C66" s="114">
        <f>+IN_Anagrafica!D68</f>
        <v>0</v>
      </c>
      <c r="D66" s="123"/>
      <c r="E66" s="123"/>
      <c r="F66" s="123"/>
      <c r="G66" s="123"/>
      <c r="H66" s="123"/>
      <c r="I66" s="123"/>
      <c r="J66" s="123"/>
      <c r="K66" s="123"/>
      <c r="L66" s="123"/>
      <c r="M66" s="138"/>
      <c r="N66" s="123"/>
      <c r="O66" s="123"/>
      <c r="P66" s="123"/>
      <c r="Q66" s="123"/>
      <c r="R66" s="123"/>
    </row>
    <row r="67" spans="2:18" x14ac:dyDescent="0.35">
      <c r="B67" s="137">
        <f>+IN_Anagrafica!F69</f>
        <v>0</v>
      </c>
      <c r="C67" s="114">
        <f>+IN_Anagrafica!D69</f>
        <v>0</v>
      </c>
      <c r="D67" s="123"/>
      <c r="E67" s="123"/>
      <c r="F67" s="123"/>
      <c r="G67" s="123"/>
      <c r="H67" s="123"/>
      <c r="I67" s="123"/>
      <c r="J67" s="123"/>
      <c r="K67" s="123"/>
      <c r="L67" s="123"/>
      <c r="M67" s="138"/>
      <c r="N67" s="123"/>
      <c r="O67" s="123"/>
      <c r="P67" s="123"/>
      <c r="Q67" s="123"/>
      <c r="R67" s="123"/>
    </row>
    <row r="68" spans="2:18" x14ac:dyDescent="0.35">
      <c r="B68" s="137">
        <f>+IN_Anagrafica!F70</f>
        <v>0</v>
      </c>
      <c r="C68" s="114">
        <f>+IN_Anagrafica!D70</f>
        <v>0</v>
      </c>
      <c r="D68" s="123"/>
      <c r="E68" s="123"/>
      <c r="F68" s="123"/>
      <c r="G68" s="123"/>
      <c r="H68" s="123"/>
      <c r="I68" s="123"/>
      <c r="J68" s="123"/>
      <c r="K68" s="123"/>
      <c r="L68" s="123"/>
      <c r="M68" s="138"/>
      <c r="N68" s="123"/>
      <c r="O68" s="123"/>
      <c r="P68" s="123"/>
      <c r="Q68" s="123"/>
      <c r="R68" s="123"/>
    </row>
    <row r="69" spans="2:18" x14ac:dyDescent="0.35">
      <c r="B69" s="137">
        <f>+IN_Anagrafica!F71</f>
        <v>0</v>
      </c>
      <c r="C69" s="114">
        <f>+IN_Anagrafica!D71</f>
        <v>0</v>
      </c>
      <c r="D69" s="123"/>
      <c r="E69" s="123"/>
      <c r="F69" s="123"/>
      <c r="G69" s="123"/>
      <c r="H69" s="123"/>
      <c r="I69" s="123"/>
      <c r="J69" s="123"/>
      <c r="K69" s="123"/>
      <c r="L69" s="123"/>
      <c r="M69" s="138"/>
      <c r="N69" s="123"/>
      <c r="O69" s="123"/>
      <c r="P69" s="123"/>
      <c r="Q69" s="123"/>
      <c r="R69" s="123"/>
    </row>
    <row r="70" spans="2:18" x14ac:dyDescent="0.35">
      <c r="B70" s="137">
        <f>+IN_Anagrafica!F72</f>
        <v>0</v>
      </c>
      <c r="C70" s="114">
        <f>+IN_Anagrafica!D72</f>
        <v>0</v>
      </c>
      <c r="D70" s="123"/>
      <c r="E70" s="123"/>
      <c r="F70" s="123"/>
      <c r="G70" s="123"/>
      <c r="H70" s="123"/>
      <c r="I70" s="123"/>
      <c r="J70" s="123"/>
      <c r="K70" s="123"/>
      <c r="L70" s="123"/>
      <c r="M70" s="138"/>
      <c r="N70" s="123"/>
      <c r="O70" s="123"/>
      <c r="P70" s="123"/>
      <c r="Q70" s="123"/>
      <c r="R70" s="123"/>
    </row>
    <row r="71" spans="2:18" x14ac:dyDescent="0.35">
      <c r="B71" s="137">
        <f>+IN_Anagrafica!F73</f>
        <v>0</v>
      </c>
      <c r="C71" s="114">
        <f>+IN_Anagrafica!D73</f>
        <v>0</v>
      </c>
      <c r="D71" s="123"/>
      <c r="E71" s="123"/>
      <c r="F71" s="123"/>
      <c r="G71" s="123"/>
      <c r="H71" s="123"/>
      <c r="I71" s="123"/>
      <c r="J71" s="123"/>
      <c r="K71" s="123"/>
      <c r="L71" s="123"/>
      <c r="M71" s="138"/>
      <c r="N71" s="123"/>
      <c r="O71" s="123"/>
      <c r="P71" s="123"/>
      <c r="Q71" s="123"/>
      <c r="R71" s="123"/>
    </row>
    <row r="72" spans="2:18" x14ac:dyDescent="0.35">
      <c r="B72" s="137">
        <f>+IN_Anagrafica!F74</f>
        <v>0</v>
      </c>
      <c r="C72" s="114">
        <f>+IN_Anagrafica!D74</f>
        <v>0</v>
      </c>
      <c r="D72" s="123"/>
      <c r="E72" s="123"/>
      <c r="F72" s="123"/>
      <c r="G72" s="123"/>
      <c r="H72" s="123"/>
      <c r="I72" s="123"/>
      <c r="J72" s="123"/>
      <c r="K72" s="123"/>
      <c r="L72" s="123"/>
      <c r="M72" s="138"/>
      <c r="N72" s="123"/>
      <c r="O72" s="123"/>
      <c r="P72" s="123"/>
      <c r="Q72" s="123"/>
      <c r="R72" s="123"/>
    </row>
    <row r="73" spans="2:18" x14ac:dyDescent="0.35">
      <c r="B73" s="137">
        <f>+IN_Anagrafica!F75</f>
        <v>0</v>
      </c>
      <c r="C73" s="114">
        <f>+IN_Anagrafica!D75</f>
        <v>0</v>
      </c>
      <c r="D73" s="123"/>
      <c r="E73" s="123"/>
      <c r="F73" s="123"/>
      <c r="G73" s="123"/>
      <c r="H73" s="123"/>
      <c r="I73" s="123"/>
      <c r="J73" s="123"/>
      <c r="K73" s="123"/>
      <c r="L73" s="123"/>
      <c r="M73" s="138"/>
      <c r="N73" s="123"/>
      <c r="O73" s="123"/>
      <c r="P73" s="123"/>
      <c r="Q73" s="123"/>
      <c r="R73" s="123"/>
    </row>
    <row r="74" spans="2:18" x14ac:dyDescent="0.35">
      <c r="B74" s="137">
        <f>+IN_Anagrafica!F76</f>
        <v>0</v>
      </c>
      <c r="C74" s="114">
        <f>+IN_Anagrafica!D76</f>
        <v>0</v>
      </c>
      <c r="D74" s="123"/>
      <c r="E74" s="123"/>
      <c r="F74" s="123"/>
      <c r="G74" s="123"/>
      <c r="H74" s="123"/>
      <c r="I74" s="123"/>
      <c r="J74" s="123"/>
      <c r="K74" s="123"/>
      <c r="L74" s="123"/>
      <c r="M74" s="138"/>
      <c r="N74" s="123"/>
      <c r="O74" s="123"/>
      <c r="P74" s="123"/>
      <c r="Q74" s="123"/>
      <c r="R74" s="123"/>
    </row>
    <row r="75" spans="2:18" x14ac:dyDescent="0.35">
      <c r="B75" s="137">
        <f>+IN_Anagrafica!F77</f>
        <v>0</v>
      </c>
      <c r="C75" s="114">
        <f>+IN_Anagrafica!D77</f>
        <v>0</v>
      </c>
      <c r="D75" s="123"/>
      <c r="E75" s="123"/>
      <c r="F75" s="123"/>
      <c r="G75" s="123"/>
      <c r="H75" s="123"/>
      <c r="I75" s="123"/>
      <c r="J75" s="123"/>
      <c r="K75" s="123"/>
      <c r="L75" s="123"/>
      <c r="M75" s="138"/>
      <c r="N75" s="123"/>
      <c r="O75" s="123"/>
      <c r="P75" s="123"/>
      <c r="Q75" s="123"/>
      <c r="R75" s="123"/>
    </row>
    <row r="76" spans="2:18" x14ac:dyDescent="0.35">
      <c r="B76" s="137">
        <f>+IN_Anagrafica!F78</f>
        <v>0</v>
      </c>
      <c r="C76" s="114">
        <f>+IN_Anagrafica!D78</f>
        <v>0</v>
      </c>
      <c r="D76" s="123"/>
      <c r="E76" s="123"/>
      <c r="F76" s="123"/>
      <c r="G76" s="123"/>
      <c r="H76" s="123"/>
      <c r="I76" s="123"/>
      <c r="J76" s="123"/>
      <c r="K76" s="123"/>
      <c r="L76" s="123"/>
      <c r="M76" s="138"/>
      <c r="N76" s="123"/>
      <c r="O76" s="123"/>
      <c r="P76" s="123"/>
      <c r="Q76" s="123"/>
      <c r="R76" s="123"/>
    </row>
    <row r="77" spans="2:18" x14ac:dyDescent="0.35">
      <c r="B77" s="137">
        <f>+IN_Anagrafica!F79</f>
        <v>0</v>
      </c>
      <c r="C77" s="114">
        <f>+IN_Anagrafica!D79</f>
        <v>0</v>
      </c>
      <c r="D77" s="123"/>
      <c r="E77" s="123"/>
      <c r="F77" s="123"/>
      <c r="G77" s="123"/>
      <c r="H77" s="123"/>
      <c r="I77" s="123"/>
      <c r="J77" s="123"/>
      <c r="K77" s="123"/>
      <c r="L77" s="123"/>
      <c r="M77" s="138"/>
      <c r="N77" s="123"/>
      <c r="O77" s="123"/>
      <c r="P77" s="123"/>
      <c r="Q77" s="123"/>
      <c r="R77" s="123"/>
    </row>
    <row r="78" spans="2:18" x14ac:dyDescent="0.35">
      <c r="B78" s="137">
        <f>+IN_Anagrafica!F80</f>
        <v>0</v>
      </c>
      <c r="C78" s="114">
        <f>+IN_Anagrafica!D80</f>
        <v>0</v>
      </c>
      <c r="D78" s="123"/>
      <c r="E78" s="123"/>
      <c r="F78" s="123"/>
      <c r="G78" s="123"/>
      <c r="H78" s="123"/>
      <c r="I78" s="123"/>
      <c r="J78" s="123"/>
      <c r="K78" s="123"/>
      <c r="L78" s="123"/>
      <c r="M78" s="138"/>
      <c r="N78" s="123"/>
      <c r="O78" s="123"/>
      <c r="P78" s="123"/>
      <c r="Q78" s="123"/>
      <c r="R78" s="123"/>
    </row>
    <row r="79" spans="2:18" x14ac:dyDescent="0.35">
      <c r="B79" s="137">
        <f>+IN_Anagrafica!F81</f>
        <v>0</v>
      </c>
      <c r="C79" s="114">
        <f>+IN_Anagrafica!D81</f>
        <v>0</v>
      </c>
      <c r="D79" s="123"/>
      <c r="E79" s="123"/>
      <c r="F79" s="123"/>
      <c r="G79" s="123"/>
      <c r="H79" s="123"/>
      <c r="I79" s="123"/>
      <c r="J79" s="123"/>
      <c r="K79" s="123"/>
      <c r="L79" s="123"/>
      <c r="M79" s="138"/>
      <c r="N79" s="123"/>
      <c r="O79" s="123"/>
      <c r="P79" s="123"/>
      <c r="Q79" s="123"/>
      <c r="R79" s="123"/>
    </row>
    <row r="80" spans="2:18" x14ac:dyDescent="0.35">
      <c r="B80" s="137">
        <f>+IN_Anagrafica!F82</f>
        <v>0</v>
      </c>
      <c r="C80" s="114">
        <f>+IN_Anagrafica!D82</f>
        <v>0</v>
      </c>
      <c r="D80" s="123"/>
      <c r="E80" s="123"/>
      <c r="F80" s="123"/>
      <c r="G80" s="123"/>
      <c r="H80" s="123"/>
      <c r="I80" s="123"/>
      <c r="J80" s="123"/>
      <c r="K80" s="123"/>
      <c r="L80" s="123"/>
      <c r="M80" s="138"/>
      <c r="N80" s="123"/>
      <c r="O80" s="123"/>
      <c r="P80" s="123"/>
      <c r="Q80" s="123"/>
      <c r="R80" s="123"/>
    </row>
    <row r="81" spans="2:18" x14ac:dyDescent="0.35">
      <c r="B81" s="137">
        <f>+IN_Anagrafica!F83</f>
        <v>0</v>
      </c>
      <c r="C81" s="114">
        <f>+IN_Anagrafica!D83</f>
        <v>0</v>
      </c>
      <c r="D81" s="123"/>
      <c r="E81" s="123"/>
      <c r="F81" s="123"/>
      <c r="G81" s="123"/>
      <c r="H81" s="123"/>
      <c r="I81" s="123"/>
      <c r="J81" s="123"/>
      <c r="K81" s="123"/>
      <c r="L81" s="123"/>
      <c r="M81" s="138"/>
      <c r="N81" s="123"/>
      <c r="O81" s="123"/>
      <c r="P81" s="123"/>
      <c r="Q81" s="123"/>
      <c r="R81" s="123"/>
    </row>
    <row r="82" spans="2:18" x14ac:dyDescent="0.35">
      <c r="B82" s="137">
        <f>+IN_Anagrafica!F84</f>
        <v>0</v>
      </c>
      <c r="C82" s="114">
        <f>+IN_Anagrafica!D84</f>
        <v>0</v>
      </c>
      <c r="D82" s="123"/>
      <c r="E82" s="123"/>
      <c r="F82" s="123"/>
      <c r="G82" s="123"/>
      <c r="H82" s="123"/>
      <c r="I82" s="123"/>
      <c r="J82" s="123"/>
      <c r="K82" s="123"/>
      <c r="L82" s="123"/>
      <c r="M82" s="138"/>
      <c r="N82" s="123"/>
      <c r="O82" s="123"/>
      <c r="P82" s="123"/>
      <c r="Q82" s="123"/>
      <c r="R82" s="123"/>
    </row>
    <row r="83" spans="2:18" x14ac:dyDescent="0.35">
      <c r="B83" s="137">
        <f>+IN_Anagrafica!F85</f>
        <v>0</v>
      </c>
      <c r="C83" s="114">
        <f>+IN_Anagrafica!D85</f>
        <v>0</v>
      </c>
      <c r="D83" s="123"/>
      <c r="E83" s="123"/>
      <c r="F83" s="123"/>
      <c r="G83" s="123"/>
      <c r="H83" s="123"/>
      <c r="I83" s="123"/>
      <c r="J83" s="123"/>
      <c r="K83" s="123"/>
      <c r="L83" s="123"/>
      <c r="M83" s="138"/>
      <c r="N83" s="123"/>
      <c r="O83" s="123"/>
      <c r="P83" s="123"/>
      <c r="Q83" s="123"/>
      <c r="R83" s="123"/>
    </row>
    <row r="84" spans="2:18" x14ac:dyDescent="0.35">
      <c r="B84" s="137">
        <f>+IN_Anagrafica!F86</f>
        <v>0</v>
      </c>
      <c r="C84" s="114">
        <f>+IN_Anagrafica!D86</f>
        <v>0</v>
      </c>
      <c r="D84" s="123"/>
      <c r="E84" s="123"/>
      <c r="F84" s="123"/>
      <c r="G84" s="123"/>
      <c r="H84" s="123"/>
      <c r="I84" s="123"/>
      <c r="J84" s="123"/>
      <c r="K84" s="123"/>
      <c r="L84" s="123"/>
      <c r="M84" s="138"/>
      <c r="N84" s="123"/>
      <c r="O84" s="123"/>
      <c r="P84" s="123"/>
      <c r="Q84" s="123"/>
      <c r="R84" s="123"/>
    </row>
    <row r="85" spans="2:18" x14ac:dyDescent="0.35">
      <c r="B85" s="137">
        <f>+IN_Anagrafica!F87</f>
        <v>0</v>
      </c>
      <c r="C85" s="114">
        <f>+IN_Anagrafica!D87</f>
        <v>0</v>
      </c>
      <c r="D85" s="123"/>
      <c r="E85" s="123"/>
      <c r="F85" s="123"/>
      <c r="G85" s="123"/>
      <c r="H85" s="123"/>
      <c r="I85" s="123"/>
      <c r="J85" s="123"/>
      <c r="K85" s="123"/>
      <c r="L85" s="123"/>
      <c r="M85" s="138"/>
      <c r="N85" s="123"/>
      <c r="O85" s="123"/>
      <c r="P85" s="123"/>
      <c r="Q85" s="123"/>
      <c r="R85" s="123"/>
    </row>
    <row r="86" spans="2:18" x14ac:dyDescent="0.35">
      <c r="B86" s="137">
        <f>+IN_Anagrafica!F88</f>
        <v>0</v>
      </c>
      <c r="C86" s="114">
        <f>+IN_Anagrafica!D88</f>
        <v>0</v>
      </c>
      <c r="D86" s="123"/>
      <c r="E86" s="123"/>
      <c r="F86" s="123"/>
      <c r="G86" s="123"/>
      <c r="H86" s="123"/>
      <c r="I86" s="123"/>
      <c r="J86" s="123"/>
      <c r="K86" s="123"/>
      <c r="L86" s="123"/>
      <c r="M86" s="138"/>
      <c r="N86" s="123"/>
      <c r="O86" s="123"/>
      <c r="P86" s="123"/>
      <c r="Q86" s="123"/>
      <c r="R86" s="123"/>
    </row>
    <row r="87" spans="2:18" x14ac:dyDescent="0.35">
      <c r="B87" s="137">
        <f>+IN_Anagrafica!F151</f>
        <v>0</v>
      </c>
      <c r="C87" s="114">
        <f>+IN_Anagrafica!D151</f>
        <v>0</v>
      </c>
      <c r="D87" s="123"/>
      <c r="E87" s="123"/>
      <c r="F87" s="123"/>
      <c r="G87" s="123"/>
      <c r="H87" s="123"/>
      <c r="I87" s="123"/>
      <c r="J87" s="123"/>
      <c r="K87" s="123"/>
      <c r="L87" s="123"/>
      <c r="M87" s="138"/>
      <c r="N87" s="123"/>
      <c r="O87" s="123"/>
      <c r="P87" s="123"/>
      <c r="Q87" s="123"/>
      <c r="R87" s="123"/>
    </row>
    <row r="88" spans="2:18" x14ac:dyDescent="0.35">
      <c r="B88" s="137">
        <f>+IN_Anagrafica!F152</f>
        <v>0</v>
      </c>
      <c r="C88" s="114">
        <f>+IN_Anagrafica!D152</f>
        <v>0</v>
      </c>
      <c r="D88" s="123"/>
      <c r="E88" s="123"/>
      <c r="F88" s="123"/>
      <c r="G88" s="123"/>
      <c r="H88" s="123"/>
      <c r="I88" s="123"/>
      <c r="J88" s="123"/>
      <c r="K88" s="123"/>
      <c r="L88" s="123"/>
      <c r="M88" s="138"/>
      <c r="N88" s="123"/>
      <c r="O88" s="123"/>
      <c r="P88" s="123"/>
      <c r="Q88" s="123"/>
      <c r="R88" s="123"/>
    </row>
    <row r="89" spans="2:18" x14ac:dyDescent="0.35">
      <c r="B89" s="137">
        <f>+IN_Anagrafica!F153</f>
        <v>0</v>
      </c>
      <c r="C89" s="114">
        <f>+IN_Anagrafica!D153</f>
        <v>0</v>
      </c>
      <c r="D89" s="123"/>
      <c r="E89" s="123"/>
      <c r="F89" s="123"/>
      <c r="G89" s="123"/>
      <c r="H89" s="123"/>
      <c r="I89" s="123"/>
      <c r="J89" s="123"/>
      <c r="K89" s="123"/>
      <c r="L89" s="123"/>
      <c r="M89" s="138"/>
      <c r="N89" s="123"/>
      <c r="O89" s="123"/>
      <c r="P89" s="123"/>
      <c r="Q89" s="123"/>
      <c r="R89" s="123"/>
    </row>
    <row r="90" spans="2:18" x14ac:dyDescent="0.35">
      <c r="B90" s="137">
        <f>+IN_Anagrafica!F154</f>
        <v>0</v>
      </c>
      <c r="C90" s="114">
        <f>+IN_Anagrafica!D154</f>
        <v>0</v>
      </c>
      <c r="D90" s="123"/>
      <c r="E90" s="123"/>
      <c r="F90" s="123"/>
      <c r="G90" s="123"/>
      <c r="H90" s="123"/>
      <c r="I90" s="123"/>
      <c r="J90" s="123"/>
      <c r="K90" s="123"/>
      <c r="L90" s="123"/>
      <c r="M90" s="138"/>
      <c r="N90" s="123"/>
      <c r="O90" s="123"/>
      <c r="P90" s="123"/>
      <c r="Q90" s="123"/>
      <c r="R90" s="123"/>
    </row>
    <row r="91" spans="2:18" x14ac:dyDescent="0.35">
      <c r="B91" s="137">
        <f>+IN_Anagrafica!F155</f>
        <v>0</v>
      </c>
      <c r="C91" s="114">
        <f>+IN_Anagrafica!D155</f>
        <v>0</v>
      </c>
      <c r="D91" s="123"/>
      <c r="E91" s="123"/>
      <c r="F91" s="123"/>
      <c r="G91" s="123"/>
      <c r="H91" s="123"/>
      <c r="I91" s="123"/>
      <c r="J91" s="123"/>
      <c r="K91" s="123"/>
      <c r="L91" s="123"/>
      <c r="M91" s="138"/>
      <c r="N91" s="123"/>
      <c r="O91" s="123"/>
      <c r="P91" s="123"/>
      <c r="Q91" s="123"/>
      <c r="R91" s="123"/>
    </row>
    <row r="92" spans="2:18" x14ac:dyDescent="0.35">
      <c r="B92" s="137">
        <f>+IN_Anagrafica!F156</f>
        <v>0</v>
      </c>
      <c r="C92" s="114">
        <f>+IN_Anagrafica!D156</f>
        <v>0</v>
      </c>
      <c r="D92" s="123"/>
      <c r="E92" s="123"/>
      <c r="F92" s="123"/>
      <c r="G92" s="123"/>
      <c r="H92" s="123"/>
      <c r="I92" s="123"/>
      <c r="J92" s="123"/>
      <c r="K92" s="123"/>
      <c r="L92" s="123"/>
      <c r="M92" s="138"/>
      <c r="N92" s="123"/>
      <c r="O92" s="123"/>
      <c r="P92" s="123"/>
      <c r="Q92" s="123"/>
      <c r="R92" s="123"/>
    </row>
    <row r="93" spans="2:18" x14ac:dyDescent="0.35">
      <c r="B93" s="137">
        <f>+IN_Anagrafica!F157</f>
        <v>0</v>
      </c>
      <c r="C93" s="114">
        <f>+IN_Anagrafica!D157</f>
        <v>0</v>
      </c>
      <c r="D93" s="123"/>
      <c r="E93" s="123"/>
      <c r="F93" s="123"/>
      <c r="G93" s="123"/>
      <c r="H93" s="123"/>
      <c r="I93" s="123"/>
      <c r="J93" s="123"/>
      <c r="K93" s="123"/>
      <c r="L93" s="123"/>
      <c r="M93" s="138"/>
      <c r="N93" s="123"/>
      <c r="O93" s="123"/>
      <c r="P93" s="123"/>
      <c r="Q93" s="123"/>
      <c r="R93" s="123"/>
    </row>
    <row r="94" spans="2:18" x14ac:dyDescent="0.35">
      <c r="B94" s="137">
        <f>+IN_Anagrafica!F158</f>
        <v>0</v>
      </c>
      <c r="C94" s="114">
        <f>+IN_Anagrafica!D158</f>
        <v>0</v>
      </c>
      <c r="D94" s="123"/>
      <c r="E94" s="123"/>
      <c r="F94" s="123"/>
      <c r="G94" s="123"/>
      <c r="H94" s="123"/>
      <c r="I94" s="123"/>
      <c r="J94" s="123"/>
      <c r="K94" s="123"/>
      <c r="L94" s="123"/>
      <c r="M94" s="138"/>
      <c r="N94" s="123"/>
      <c r="O94" s="123"/>
      <c r="P94" s="123"/>
      <c r="Q94" s="123"/>
      <c r="R94" s="123"/>
    </row>
    <row r="95" spans="2:18" x14ac:dyDescent="0.35">
      <c r="B95" s="137">
        <f>+IN_Anagrafica!F159</f>
        <v>0</v>
      </c>
      <c r="C95" s="114">
        <f>+IN_Anagrafica!D159</f>
        <v>0</v>
      </c>
      <c r="D95" s="123"/>
      <c r="E95" s="123"/>
      <c r="F95" s="123"/>
      <c r="G95" s="123"/>
      <c r="H95" s="123"/>
      <c r="I95" s="123"/>
      <c r="J95" s="123"/>
      <c r="K95" s="123"/>
      <c r="L95" s="123"/>
      <c r="M95" s="138"/>
      <c r="N95" s="123"/>
      <c r="O95" s="123"/>
      <c r="P95" s="123"/>
      <c r="Q95" s="123"/>
      <c r="R95" s="123"/>
    </row>
    <row r="96" spans="2:18" x14ac:dyDescent="0.35">
      <c r="B96" s="137">
        <f>+IN_Anagrafica!F160</f>
        <v>0</v>
      </c>
      <c r="C96" s="114">
        <f>+IN_Anagrafica!D160</f>
        <v>0</v>
      </c>
      <c r="D96" s="123"/>
      <c r="E96" s="123"/>
      <c r="F96" s="123"/>
      <c r="G96" s="123"/>
      <c r="H96" s="123"/>
      <c r="I96" s="123"/>
      <c r="J96" s="123"/>
      <c r="K96" s="123"/>
      <c r="L96" s="123"/>
      <c r="M96" s="138"/>
      <c r="N96" s="123"/>
      <c r="O96" s="123"/>
      <c r="P96" s="123"/>
      <c r="Q96" s="123"/>
      <c r="R96" s="123"/>
    </row>
    <row r="97" spans="2:18" x14ac:dyDescent="0.35">
      <c r="B97" s="137">
        <f>+IN_Anagrafica!F161</f>
        <v>0</v>
      </c>
      <c r="C97" s="114">
        <f>+IN_Anagrafica!D161</f>
        <v>0</v>
      </c>
      <c r="D97" s="123"/>
      <c r="E97" s="123"/>
      <c r="F97" s="123"/>
      <c r="G97" s="123"/>
      <c r="H97" s="123"/>
      <c r="I97" s="123"/>
      <c r="J97" s="123"/>
      <c r="K97" s="123"/>
      <c r="L97" s="123"/>
      <c r="M97" s="138"/>
      <c r="N97" s="123"/>
      <c r="O97" s="123"/>
      <c r="P97" s="123"/>
      <c r="Q97" s="123"/>
      <c r="R97" s="123"/>
    </row>
    <row r="98" spans="2:18" x14ac:dyDescent="0.35">
      <c r="B98" s="137">
        <f>+IN_Anagrafica!F162</f>
        <v>0</v>
      </c>
      <c r="C98" s="114">
        <f>+IN_Anagrafica!D162</f>
        <v>0</v>
      </c>
      <c r="D98" s="123"/>
      <c r="E98" s="123"/>
      <c r="F98" s="123"/>
      <c r="G98" s="123"/>
      <c r="H98" s="123"/>
      <c r="I98" s="123"/>
      <c r="J98" s="123"/>
      <c r="K98" s="123"/>
      <c r="L98" s="123"/>
      <c r="M98" s="138"/>
      <c r="N98" s="123"/>
      <c r="O98" s="123"/>
      <c r="P98" s="123"/>
      <c r="Q98" s="123"/>
      <c r="R98" s="123"/>
    </row>
    <row r="99" spans="2:18" x14ac:dyDescent="0.35">
      <c r="B99" s="137">
        <f>+IN_Anagrafica!F163</f>
        <v>0</v>
      </c>
      <c r="C99" s="114">
        <f>+IN_Anagrafica!D163</f>
        <v>0</v>
      </c>
      <c r="D99" s="123"/>
      <c r="E99" s="123"/>
      <c r="F99" s="123"/>
      <c r="G99" s="123"/>
      <c r="H99" s="123"/>
      <c r="I99" s="123"/>
      <c r="J99" s="123"/>
      <c r="K99" s="123"/>
      <c r="L99" s="123"/>
      <c r="M99" s="138"/>
      <c r="N99" s="123"/>
      <c r="O99" s="123"/>
      <c r="P99" s="123"/>
      <c r="Q99" s="123"/>
      <c r="R99" s="123"/>
    </row>
    <row r="100" spans="2:18" x14ac:dyDescent="0.35">
      <c r="B100" s="139">
        <f>+IN_Anagrafica!F164</f>
        <v>0</v>
      </c>
      <c r="C100" s="117">
        <f>+IN_Anagrafica!D164</f>
        <v>0</v>
      </c>
      <c r="D100" s="125"/>
      <c r="E100" s="125"/>
      <c r="F100" s="125"/>
      <c r="G100" s="125"/>
      <c r="H100" s="125"/>
      <c r="I100" s="125"/>
      <c r="J100" s="125"/>
      <c r="K100" s="125"/>
      <c r="L100" s="125"/>
      <c r="M100" s="140"/>
      <c r="N100" s="125"/>
      <c r="O100" s="125"/>
      <c r="P100" s="125"/>
      <c r="Q100" s="125"/>
      <c r="R100" s="125"/>
    </row>
  </sheetData>
  <sheetProtection algorithmName="SHA-512" hashValue="FCvpFpGc5fcBtewqTmMTZ33w9rsgDLus1jtlGqhA6zdKlqN7VBujwNakSNrJkO3/iAqGFfPV1BSJY/Fj5YvYpw==" saltValue="HBYStf/1+SDMQZBpBMYUvQ==" spinCount="100000" sheet="1" objects="1" scenarios="1"/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5804-02E5-4F8B-A14A-B9BE2F364A98}">
  <sheetPr>
    <tabColor theme="0" tint="-0.34998626667073579"/>
  </sheetPr>
  <dimension ref="A1:S100"/>
  <sheetViews>
    <sheetView zoomScale="53" zoomScaleNormal="53" workbookViewId="0">
      <selection activeCell="I29" sqref="I29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2.453125" style="70" customWidth="1"/>
    <col min="4" max="18" width="17.6328125" style="70" customWidth="1"/>
    <col min="19" max="16384" width="8.90625" style="70"/>
  </cols>
  <sheetData>
    <row r="1" spans="1:19" s="62" customFormat="1" ht="21" thickBot="1" x14ac:dyDescent="0.45">
      <c r="A1" s="1"/>
      <c r="B1" s="242" t="s">
        <v>277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12"/>
    </row>
    <row r="2" spans="1:19" ht="16.25" customHeight="1" thickTop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/>
      <c r="N2" s="1"/>
      <c r="O2" s="1"/>
      <c r="P2" s="1"/>
      <c r="Q2" s="1"/>
      <c r="R2" s="1"/>
    </row>
    <row r="3" spans="1:19" s="62" customFormat="1" ht="20.5" x14ac:dyDescent="0.4">
      <c r="A3" s="1"/>
      <c r="B3" s="243"/>
      <c r="C3" s="270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  <c r="S3" s="112"/>
    </row>
    <row r="4" spans="1:19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9" ht="28" x14ac:dyDescent="0.35">
      <c r="A5" s="1"/>
      <c r="B5" s="1"/>
      <c r="C5" s="271" t="s">
        <v>196</v>
      </c>
      <c r="D5" s="272" t="s">
        <v>215</v>
      </c>
      <c r="E5" s="272" t="s">
        <v>216</v>
      </c>
      <c r="F5" s="272" t="s">
        <v>217</v>
      </c>
      <c r="G5" s="272" t="s">
        <v>218</v>
      </c>
      <c r="H5" s="272" t="s">
        <v>219</v>
      </c>
      <c r="I5" s="272" t="s">
        <v>220</v>
      </c>
      <c r="J5" s="272" t="s">
        <v>221</v>
      </c>
      <c r="K5" s="272" t="s">
        <v>222</v>
      </c>
      <c r="L5" s="272" t="s">
        <v>223</v>
      </c>
      <c r="M5" s="272" t="s">
        <v>224</v>
      </c>
      <c r="N5" s="272" t="s">
        <v>245</v>
      </c>
      <c r="O5" s="272" t="s">
        <v>246</v>
      </c>
      <c r="P5" s="272" t="s">
        <v>247</v>
      </c>
      <c r="Q5" s="272" t="s">
        <v>248</v>
      </c>
      <c r="R5" s="272" t="s">
        <v>249</v>
      </c>
    </row>
    <row r="6" spans="1:19" x14ac:dyDescent="0.35">
      <c r="A6" s="1"/>
      <c r="B6" s="1"/>
      <c r="C6" s="273" t="s">
        <v>225</v>
      </c>
      <c r="D6" s="263">
        <f>+PianoTariffarioAffidamento!F49</f>
        <v>0</v>
      </c>
      <c r="E6" s="263">
        <f>+PianoTariffarioAffidamento!G49</f>
        <v>0</v>
      </c>
      <c r="F6" s="263">
        <f>+PianoTariffarioAffidamento!H49</f>
        <v>0</v>
      </c>
      <c r="G6" s="263">
        <f>+PianoTariffarioAffidamento!I49</f>
        <v>0</v>
      </c>
      <c r="H6" s="263">
        <f>+PianoTariffarioAffidamento!J49</f>
        <v>0</v>
      </c>
      <c r="I6" s="263">
        <f>+PianoTariffarioAffidamento!K49</f>
        <v>0</v>
      </c>
      <c r="J6" s="263">
        <f>+PianoTariffarioAffidamento!L49</f>
        <v>0</v>
      </c>
      <c r="K6" s="263">
        <f>+PianoTariffarioAffidamento!M49</f>
        <v>0</v>
      </c>
      <c r="L6" s="263">
        <f>+PianoTariffarioAffidamento!N49</f>
        <v>0</v>
      </c>
      <c r="M6" s="274">
        <f>+PianoTariffarioAffidamento!O49</f>
        <v>0</v>
      </c>
      <c r="N6" s="274">
        <f>+PianoTariffarioAffidamento!P49</f>
        <v>0</v>
      </c>
      <c r="O6" s="274">
        <f>+PianoTariffarioAffidamento!Q49</f>
        <v>0</v>
      </c>
      <c r="P6" s="274">
        <f>+PianoTariffarioAffidamento!R49</f>
        <v>0</v>
      </c>
      <c r="Q6" s="274">
        <f>+PianoTariffarioAffidamento!S49</f>
        <v>0</v>
      </c>
      <c r="R6" s="274">
        <f>+PianoTariffarioAffidamento!T49</f>
        <v>0</v>
      </c>
    </row>
    <row r="7" spans="1:19" x14ac:dyDescent="0.35">
      <c r="A7" s="1"/>
      <c r="B7" s="1"/>
      <c r="C7" s="1"/>
      <c r="D7" s="250"/>
      <c r="E7" s="250"/>
      <c r="F7" s="250"/>
      <c r="G7" s="250"/>
      <c r="H7" s="250"/>
      <c r="I7" s="250"/>
      <c r="J7" s="250"/>
      <c r="K7" s="250"/>
      <c r="L7" s="250"/>
      <c r="M7"/>
      <c r="N7" s="1"/>
      <c r="O7" s="1"/>
      <c r="P7" s="1"/>
      <c r="Q7" s="1"/>
      <c r="R7" s="1"/>
    </row>
    <row r="8" spans="1:19" x14ac:dyDescent="0.35">
      <c r="A8" s="1"/>
      <c r="B8" s="1"/>
      <c r="C8" s="251" t="s">
        <v>214</v>
      </c>
      <c r="D8" s="252" t="e">
        <f>SUMPRODUCT(Tab_Xcom[1° anno di affidamento],Tab_Ta_1[1° anno di affidamento])/'Ta-1_AmbitoTariffario'!D8</f>
        <v>#DIV/0!</v>
      </c>
      <c r="E8" s="252" t="e">
        <f>SUMPRODUCT(Tab_Xcom[1° anno di affidamento],Tab_Ta_1[1° anno di affidamento])/'Ta-1_AmbitoTariffario'!E8</f>
        <v>#DIV/0!</v>
      </c>
      <c r="F8" s="252" t="e">
        <f>SUMPRODUCT(Tab_Xcom[1° anno di affidamento],Tab_Ta_1[1° anno di affidamento])/'Ta-1_AmbitoTariffario'!F8</f>
        <v>#DIV/0!</v>
      </c>
      <c r="G8" s="252" t="e">
        <f>SUMPRODUCT(Tab_Xcom[1° anno di affidamento],Tab_Ta_1[1° anno di affidamento])/'Ta-1_AmbitoTariffario'!G8</f>
        <v>#DIV/0!</v>
      </c>
      <c r="H8" s="252" t="e">
        <f>SUMPRODUCT(Tab_Xcom[1° anno di affidamento],Tab_Ta_1[1° anno di affidamento])/'Ta-1_AmbitoTariffario'!H8</f>
        <v>#DIV/0!</v>
      </c>
      <c r="I8" s="252" t="e">
        <f>SUMPRODUCT(Tab_Xcom[1° anno di affidamento],Tab_Ta_1[1° anno di affidamento])/'Ta-1_AmbitoTariffario'!I8</f>
        <v>#DIV/0!</v>
      </c>
      <c r="J8" s="252" t="e">
        <f>SUMPRODUCT(Tab_Xcom[1° anno di affidamento],Tab_Ta_1[1° anno di affidamento])/'Ta-1_AmbitoTariffario'!J8</f>
        <v>#DIV/0!</v>
      </c>
      <c r="K8" s="252" t="e">
        <f>SUMPRODUCT(Tab_Xcom[1° anno di affidamento],Tab_Ta_1[1° anno di affidamento])/'Ta-1_AmbitoTariffario'!K8</f>
        <v>#DIV/0!</v>
      </c>
      <c r="L8" s="252" t="e">
        <f>SUMPRODUCT(Tab_Xcom[1° anno di affidamento],Tab_Ta_1[1° anno di affidamento])/'Ta-1_AmbitoTariffario'!L8</f>
        <v>#DIV/0!</v>
      </c>
      <c r="M8" s="252" t="e">
        <f>SUMPRODUCT(Tab_Xcom[1° anno di affidamento],Tab_Ta_1[1° anno di affidamento])/'Ta-1_AmbitoTariffario'!M8</f>
        <v>#DIV/0!</v>
      </c>
      <c r="N8" s="252" t="e">
        <f>SUMPRODUCT(Tab_Xcom[1° anno di affidamento],Tab_Ta_1[1° anno di affidamento])/'Ta-1_AmbitoTariffario'!N8</f>
        <v>#DIV/0!</v>
      </c>
      <c r="O8" s="252" t="e">
        <f>SUMPRODUCT(Tab_Xcom[1° anno di affidamento],Tab_Ta_1[1° anno di affidamento])/'Ta-1_AmbitoTariffario'!O8</f>
        <v>#DIV/0!</v>
      </c>
      <c r="P8" s="252" t="e">
        <f>SUMPRODUCT(Tab_Xcom[1° anno di affidamento],Tab_Ta_1[1° anno di affidamento])/'Ta-1_AmbitoTariffario'!P8</f>
        <v>#DIV/0!</v>
      </c>
      <c r="Q8" s="252" t="e">
        <f>SUMPRODUCT(Tab_Xcom[1° anno di affidamento],Tab_Ta_1[1° anno di affidamento])/'Ta-1_AmbitoTariffario'!Q8</f>
        <v>#DIV/0!</v>
      </c>
      <c r="R8" s="252" t="e">
        <f>SUMPRODUCT(Tab_Xcom[1° anno di affidamento],Tab_Ta_1[1° anno di affidamento])/'Ta-1_AmbitoTariffario'!R8</f>
        <v>#DIV/0!</v>
      </c>
    </row>
    <row r="9" spans="1:19" x14ac:dyDescent="0.35">
      <c r="A9" s="1"/>
      <c r="B9" s="1"/>
      <c r="C9" s="253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</row>
    <row r="10" spans="1:19" x14ac:dyDescent="0.35">
      <c r="A10" s="1"/>
      <c r="B10" s="1"/>
      <c r="C10" s="255" t="s">
        <v>250</v>
      </c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</row>
    <row r="11" spans="1:19" x14ac:dyDescent="0.35">
      <c r="A11" s="1"/>
      <c r="B11" s="1"/>
      <c r="C11" s="255" t="s">
        <v>281</v>
      </c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</row>
    <row r="12" spans="1:19" x14ac:dyDescent="0.35">
      <c r="A12" s="1"/>
      <c r="B12" s="1"/>
      <c r="C12" s="255"/>
      <c r="D12" s="1"/>
      <c r="E12" s="1"/>
      <c r="F12" s="1"/>
      <c r="G12" s="1"/>
      <c r="H12" s="1"/>
      <c r="I12" s="1"/>
      <c r="J12" s="1"/>
      <c r="K12" s="1"/>
      <c r="L12" s="1"/>
      <c r="M12"/>
      <c r="N12" s="1"/>
      <c r="O12" s="1"/>
      <c r="P12" s="1"/>
      <c r="Q12" s="1"/>
      <c r="R12" s="1"/>
    </row>
    <row r="13" spans="1:19" s="62" customFormat="1" ht="28" x14ac:dyDescent="0.4">
      <c r="A13" s="1"/>
      <c r="B13" s="243"/>
      <c r="C13" s="245" t="s">
        <v>278</v>
      </c>
      <c r="D13" s="275">
        <f>+D3</f>
        <v>2026</v>
      </c>
      <c r="E13" s="275">
        <f t="shared" ref="E13:R13" si="0">+E3</f>
        <v>2027</v>
      </c>
      <c r="F13" s="275">
        <f t="shared" si="0"/>
        <v>2028</v>
      </c>
      <c r="G13" s="275">
        <f t="shared" si="0"/>
        <v>2029</v>
      </c>
      <c r="H13" s="275">
        <f t="shared" si="0"/>
        <v>2030</v>
      </c>
      <c r="I13" s="275">
        <f t="shared" si="0"/>
        <v>2031</v>
      </c>
      <c r="J13" s="275">
        <f t="shared" si="0"/>
        <v>2032</v>
      </c>
      <c r="K13" s="275">
        <f t="shared" si="0"/>
        <v>2033</v>
      </c>
      <c r="L13" s="275">
        <f t="shared" si="0"/>
        <v>2034</v>
      </c>
      <c r="M13" s="275">
        <f t="shared" si="0"/>
        <v>2035</v>
      </c>
      <c r="N13" s="275">
        <f t="shared" si="0"/>
        <v>2036</v>
      </c>
      <c r="O13" s="275">
        <f t="shared" si="0"/>
        <v>2037</v>
      </c>
      <c r="P13" s="275">
        <f t="shared" si="0"/>
        <v>2038</v>
      </c>
      <c r="Q13" s="275">
        <f t="shared" si="0"/>
        <v>2039</v>
      </c>
      <c r="R13" s="275">
        <f t="shared" si="0"/>
        <v>2040</v>
      </c>
      <c r="S13" s="112"/>
    </row>
    <row r="14" spans="1:19" hidden="1" x14ac:dyDescent="0.35">
      <c r="A14" s="1"/>
      <c r="B14" s="1"/>
      <c r="C14" s="1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1"/>
      <c r="O14" s="1"/>
      <c r="P14" s="1"/>
      <c r="Q14" s="1"/>
      <c r="R14" s="1"/>
    </row>
    <row r="15" spans="1:19" ht="28" x14ac:dyDescent="0.35">
      <c r="A15" s="1"/>
      <c r="B15" s="277" t="s">
        <v>101</v>
      </c>
      <c r="C15" s="278" t="s">
        <v>195</v>
      </c>
      <c r="D15" s="275" t="s">
        <v>215</v>
      </c>
      <c r="E15" s="275" t="s">
        <v>216</v>
      </c>
      <c r="F15" s="275" t="s">
        <v>217</v>
      </c>
      <c r="G15" s="275" t="s">
        <v>218</v>
      </c>
      <c r="H15" s="275" t="s">
        <v>219</v>
      </c>
      <c r="I15" s="275" t="s">
        <v>220</v>
      </c>
      <c r="J15" s="275" t="s">
        <v>221</v>
      </c>
      <c r="K15" s="275" t="s">
        <v>222</v>
      </c>
      <c r="L15" s="275" t="s">
        <v>223</v>
      </c>
      <c r="M15" s="275" t="s">
        <v>224</v>
      </c>
      <c r="N15" s="279" t="s">
        <v>245</v>
      </c>
      <c r="O15" s="279" t="s">
        <v>246</v>
      </c>
      <c r="P15" s="279" t="s">
        <v>247</v>
      </c>
      <c r="Q15" s="279" t="s">
        <v>248</v>
      </c>
      <c r="R15" s="279" t="s">
        <v>249</v>
      </c>
    </row>
    <row r="16" spans="1:19" x14ac:dyDescent="0.35">
      <c r="B16" s="118">
        <f>+IN_Anagrafica!F18</f>
        <v>0</v>
      </c>
      <c r="C16" s="114">
        <f>+IN_Anagrafica!D18</f>
        <v>0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27"/>
      <c r="O16" s="127"/>
      <c r="P16" s="127"/>
      <c r="Q16" s="127"/>
      <c r="R16" s="127"/>
    </row>
    <row r="17" spans="2:18" x14ac:dyDescent="0.35">
      <c r="B17" s="118">
        <f>+IN_Anagrafica!F19</f>
        <v>0</v>
      </c>
      <c r="C17" s="114">
        <f>+IN_Anagrafica!D19</f>
        <v>0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26"/>
      <c r="O17" s="126"/>
      <c r="P17" s="126"/>
      <c r="Q17" s="126"/>
      <c r="R17" s="126"/>
    </row>
    <row r="18" spans="2:18" x14ac:dyDescent="0.35">
      <c r="B18" s="118">
        <f>+IN_Anagrafica!F20</f>
        <v>0</v>
      </c>
      <c r="C18" s="114">
        <f>+IN_Anagrafica!D20</f>
        <v>0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26"/>
      <c r="O18" s="126"/>
      <c r="P18" s="126"/>
      <c r="Q18" s="126"/>
      <c r="R18" s="126"/>
    </row>
    <row r="19" spans="2:18" x14ac:dyDescent="0.35">
      <c r="B19" s="141">
        <f>+IN_Anagrafica!F21</f>
        <v>0</v>
      </c>
      <c r="C19" s="114">
        <f>+IN_Anagrafica!D21</f>
        <v>0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</row>
    <row r="20" spans="2:18" x14ac:dyDescent="0.35">
      <c r="B20" s="141">
        <f>+IN_Anagrafica!F22</f>
        <v>0</v>
      </c>
      <c r="C20" s="114">
        <f>+IN_Anagrafica!D22</f>
        <v>0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</row>
    <row r="21" spans="2:18" x14ac:dyDescent="0.35">
      <c r="B21" s="141">
        <f>+IN_Anagrafica!F23</f>
        <v>0</v>
      </c>
      <c r="C21" s="114">
        <f>+IN_Anagrafica!D23</f>
        <v>0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</row>
    <row r="22" spans="2:18" x14ac:dyDescent="0.35">
      <c r="B22" s="141">
        <f>+IN_Anagrafica!F24</f>
        <v>0</v>
      </c>
      <c r="C22" s="114">
        <f>+IN_Anagrafica!D24</f>
        <v>0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</row>
    <row r="23" spans="2:18" x14ac:dyDescent="0.35">
      <c r="B23" s="141">
        <f>+IN_Anagrafica!F25</f>
        <v>0</v>
      </c>
      <c r="C23" s="114">
        <f>+IN_Anagrafica!D25</f>
        <v>0</v>
      </c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</row>
    <row r="24" spans="2:18" x14ac:dyDescent="0.35">
      <c r="B24" s="141">
        <f>+IN_Anagrafica!F26</f>
        <v>0</v>
      </c>
      <c r="C24" s="114">
        <f>+IN_Anagrafica!D26</f>
        <v>0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</row>
    <row r="25" spans="2:18" x14ac:dyDescent="0.35">
      <c r="B25" s="141">
        <f>+IN_Anagrafica!F27</f>
        <v>0</v>
      </c>
      <c r="C25" s="114">
        <f>+IN_Anagrafica!D27</f>
        <v>0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</row>
    <row r="26" spans="2:18" x14ac:dyDescent="0.35">
      <c r="B26" s="141">
        <f>+IN_Anagrafica!F28</f>
        <v>0</v>
      </c>
      <c r="C26" s="114">
        <f>+IN_Anagrafica!D28</f>
        <v>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</row>
    <row r="27" spans="2:18" x14ac:dyDescent="0.35">
      <c r="B27" s="141">
        <f>+IN_Anagrafica!F29</f>
        <v>0</v>
      </c>
      <c r="C27" s="114">
        <f>+IN_Anagrafica!D29</f>
        <v>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</row>
    <row r="28" spans="2:18" x14ac:dyDescent="0.35">
      <c r="B28" s="141">
        <f>+IN_Anagrafica!F30</f>
        <v>0</v>
      </c>
      <c r="C28" s="114">
        <f>+IN_Anagrafica!D30</f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</row>
    <row r="29" spans="2:18" x14ac:dyDescent="0.35">
      <c r="B29" s="141">
        <f>+IN_Anagrafica!F31</f>
        <v>0</v>
      </c>
      <c r="C29" s="114">
        <f>+IN_Anagrafica!D31</f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</row>
    <row r="30" spans="2:18" x14ac:dyDescent="0.35">
      <c r="B30" s="141">
        <f>+IN_Anagrafica!F32</f>
        <v>0</v>
      </c>
      <c r="C30" s="114">
        <f>+IN_Anagrafica!D32</f>
        <v>0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</row>
    <row r="31" spans="2:18" x14ac:dyDescent="0.35">
      <c r="B31" s="141">
        <f>+IN_Anagrafica!F33</f>
        <v>0</v>
      </c>
      <c r="C31" s="114">
        <f>+IN_Anagrafica!D33</f>
        <v>0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</row>
    <row r="32" spans="2:18" x14ac:dyDescent="0.35">
      <c r="B32" s="141">
        <f>+IN_Anagrafica!F34</f>
        <v>0</v>
      </c>
      <c r="C32" s="114">
        <f>+IN_Anagrafica!D34</f>
        <v>0</v>
      </c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</row>
    <row r="33" spans="2:18" x14ac:dyDescent="0.35">
      <c r="B33" s="141">
        <f>+IN_Anagrafica!F35</f>
        <v>0</v>
      </c>
      <c r="C33" s="114">
        <f>+IN_Anagrafica!D35</f>
        <v>0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</row>
    <row r="34" spans="2:18" x14ac:dyDescent="0.35">
      <c r="B34" s="141">
        <f>+IN_Anagrafica!F36</f>
        <v>0</v>
      </c>
      <c r="C34" s="114">
        <f>+IN_Anagrafica!D36</f>
        <v>0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</row>
    <row r="35" spans="2:18" x14ac:dyDescent="0.35">
      <c r="B35" s="141">
        <f>+IN_Anagrafica!F37</f>
        <v>0</v>
      </c>
      <c r="C35" s="114">
        <f>+IN_Anagrafica!D37</f>
        <v>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</row>
    <row r="36" spans="2:18" x14ac:dyDescent="0.35">
      <c r="B36" s="141">
        <f>+IN_Anagrafica!F38</f>
        <v>0</v>
      </c>
      <c r="C36" s="114">
        <f>+IN_Anagrafica!D38</f>
        <v>0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</row>
    <row r="37" spans="2:18" x14ac:dyDescent="0.35">
      <c r="B37" s="141">
        <f>+IN_Anagrafica!F39</f>
        <v>0</v>
      </c>
      <c r="C37" s="114">
        <f>+IN_Anagrafica!D39</f>
        <v>0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</row>
    <row r="38" spans="2:18" x14ac:dyDescent="0.35">
      <c r="B38" s="141">
        <f>+IN_Anagrafica!F40</f>
        <v>0</v>
      </c>
      <c r="C38" s="114">
        <f>+IN_Anagrafica!D40</f>
        <v>0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</row>
    <row r="39" spans="2:18" x14ac:dyDescent="0.35">
      <c r="B39" s="141">
        <f>+IN_Anagrafica!F41</f>
        <v>0</v>
      </c>
      <c r="C39" s="114">
        <f>+IN_Anagrafica!D41</f>
        <v>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</row>
    <row r="40" spans="2:18" x14ac:dyDescent="0.35">
      <c r="B40" s="141">
        <f>+IN_Anagrafica!F42</f>
        <v>0</v>
      </c>
      <c r="C40" s="114">
        <f>+IN_Anagrafica!D42</f>
        <v>0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</row>
    <row r="41" spans="2:18" x14ac:dyDescent="0.35">
      <c r="B41" s="141">
        <f>+IN_Anagrafica!F43</f>
        <v>0</v>
      </c>
      <c r="C41" s="114">
        <f>+IN_Anagrafica!D43</f>
        <v>0</v>
      </c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</row>
    <row r="42" spans="2:18" x14ac:dyDescent="0.35">
      <c r="B42" s="141">
        <f>+IN_Anagrafica!F44</f>
        <v>0</v>
      </c>
      <c r="C42" s="114">
        <f>+IN_Anagrafica!D44</f>
        <v>0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</row>
    <row r="43" spans="2:18" x14ac:dyDescent="0.35">
      <c r="B43" s="141">
        <f>+IN_Anagrafica!F45</f>
        <v>0</v>
      </c>
      <c r="C43" s="114">
        <f>+IN_Anagrafica!D45</f>
        <v>0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</row>
    <row r="44" spans="2:18" x14ac:dyDescent="0.35">
      <c r="B44" s="141">
        <f>+IN_Anagrafica!F46</f>
        <v>0</v>
      </c>
      <c r="C44" s="114">
        <f>+IN_Anagrafica!D46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</row>
    <row r="45" spans="2:18" x14ac:dyDescent="0.35">
      <c r="B45" s="141">
        <f>+IN_Anagrafica!F47</f>
        <v>0</v>
      </c>
      <c r="C45" s="114">
        <f>+IN_Anagrafica!D47</f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</row>
    <row r="46" spans="2:18" x14ac:dyDescent="0.35">
      <c r="B46" s="141">
        <f>+IN_Anagrafica!F48</f>
        <v>0</v>
      </c>
      <c r="C46" s="114">
        <f>+IN_Anagrafica!D48</f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</row>
    <row r="47" spans="2:18" x14ac:dyDescent="0.35">
      <c r="B47" s="141">
        <f>+IN_Anagrafica!F49</f>
        <v>0</v>
      </c>
      <c r="C47" s="114">
        <f>+IN_Anagrafica!D49</f>
        <v>0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</row>
    <row r="48" spans="2:18" x14ac:dyDescent="0.35">
      <c r="B48" s="141">
        <f>+IN_Anagrafica!F50</f>
        <v>0</v>
      </c>
      <c r="C48" s="114">
        <f>+IN_Anagrafica!D50</f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</row>
    <row r="49" spans="2:18" x14ac:dyDescent="0.35">
      <c r="B49" s="141">
        <f>+IN_Anagrafica!F51</f>
        <v>0</v>
      </c>
      <c r="C49" s="114">
        <f>+IN_Anagrafica!D51</f>
        <v>0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</row>
    <row r="50" spans="2:18" x14ac:dyDescent="0.35">
      <c r="B50" s="141">
        <f>+IN_Anagrafica!F52</f>
        <v>0</v>
      </c>
      <c r="C50" s="114">
        <f>+IN_Anagrafica!D52</f>
        <v>0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</row>
    <row r="51" spans="2:18" x14ac:dyDescent="0.35">
      <c r="B51" s="141">
        <f>+IN_Anagrafica!F53</f>
        <v>0</v>
      </c>
      <c r="C51" s="114">
        <f>+IN_Anagrafica!D53</f>
        <v>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</row>
    <row r="52" spans="2:18" x14ac:dyDescent="0.35">
      <c r="B52" s="141">
        <f>+IN_Anagrafica!F54</f>
        <v>0</v>
      </c>
      <c r="C52" s="114">
        <f>+IN_Anagrafica!D54</f>
        <v>0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</row>
    <row r="53" spans="2:18" x14ac:dyDescent="0.35">
      <c r="B53" s="141">
        <f>+IN_Anagrafica!F55</f>
        <v>0</v>
      </c>
      <c r="C53" s="114">
        <f>+IN_Anagrafica!D55</f>
        <v>0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</row>
    <row r="54" spans="2:18" x14ac:dyDescent="0.35">
      <c r="B54" s="141">
        <f>+IN_Anagrafica!F56</f>
        <v>0</v>
      </c>
      <c r="C54" s="114">
        <f>+IN_Anagrafica!D56</f>
        <v>0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</row>
    <row r="55" spans="2:18" x14ac:dyDescent="0.35">
      <c r="B55" s="141">
        <f>+IN_Anagrafica!F57</f>
        <v>0</v>
      </c>
      <c r="C55" s="114">
        <f>+IN_Anagrafica!D57</f>
        <v>0</v>
      </c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</row>
    <row r="56" spans="2:18" x14ac:dyDescent="0.35">
      <c r="B56" s="141">
        <f>+IN_Anagrafica!F58</f>
        <v>0</v>
      </c>
      <c r="C56" s="114">
        <f>+IN_Anagrafica!D58</f>
        <v>0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</row>
    <row r="57" spans="2:18" x14ac:dyDescent="0.35">
      <c r="B57" s="141">
        <f>+IN_Anagrafica!F59</f>
        <v>0</v>
      </c>
      <c r="C57" s="114">
        <f>+IN_Anagrafica!D59</f>
        <v>0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</row>
    <row r="58" spans="2:18" x14ac:dyDescent="0.35">
      <c r="B58" s="141">
        <f>+IN_Anagrafica!F60</f>
        <v>0</v>
      </c>
      <c r="C58" s="114">
        <f>+IN_Anagrafica!D60</f>
        <v>0</v>
      </c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</row>
    <row r="59" spans="2:18" x14ac:dyDescent="0.35">
      <c r="B59" s="141">
        <f>+IN_Anagrafica!F61</f>
        <v>0</v>
      </c>
      <c r="C59" s="114">
        <f>+IN_Anagrafica!D61</f>
        <v>0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</row>
    <row r="60" spans="2:18" x14ac:dyDescent="0.35">
      <c r="B60" s="141">
        <f>+IN_Anagrafica!F62</f>
        <v>0</v>
      </c>
      <c r="C60" s="114">
        <f>+IN_Anagrafica!D62</f>
        <v>0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</row>
    <row r="61" spans="2:18" x14ac:dyDescent="0.35">
      <c r="B61" s="141">
        <f>+IN_Anagrafica!F63</f>
        <v>0</v>
      </c>
      <c r="C61" s="114">
        <f>+IN_Anagrafica!D63</f>
        <v>0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</row>
    <row r="62" spans="2:18" x14ac:dyDescent="0.35">
      <c r="B62" s="141">
        <f>+IN_Anagrafica!F64</f>
        <v>0</v>
      </c>
      <c r="C62" s="114">
        <f>+IN_Anagrafica!D64</f>
        <v>0</v>
      </c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</row>
    <row r="63" spans="2:18" x14ac:dyDescent="0.35">
      <c r="B63" s="141">
        <f>+IN_Anagrafica!F65</f>
        <v>0</v>
      </c>
      <c r="C63" s="114">
        <f>+IN_Anagrafica!D65</f>
        <v>0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</row>
    <row r="64" spans="2:18" x14ac:dyDescent="0.35">
      <c r="B64" s="141">
        <f>+IN_Anagrafica!F66</f>
        <v>0</v>
      </c>
      <c r="C64" s="114">
        <f>+IN_Anagrafica!D66</f>
        <v>0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</row>
    <row r="65" spans="2:18" x14ac:dyDescent="0.35">
      <c r="B65" s="141">
        <f>+IN_Anagrafica!F67</f>
        <v>0</v>
      </c>
      <c r="C65" s="114">
        <f>+IN_Anagrafica!D67</f>
        <v>0</v>
      </c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</row>
    <row r="66" spans="2:18" x14ac:dyDescent="0.35">
      <c r="B66" s="141">
        <f>+IN_Anagrafica!F68</f>
        <v>0</v>
      </c>
      <c r="C66" s="114">
        <f>+IN_Anagrafica!D68</f>
        <v>0</v>
      </c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</row>
    <row r="67" spans="2:18" x14ac:dyDescent="0.35">
      <c r="B67" s="141">
        <f>+IN_Anagrafica!F69</f>
        <v>0</v>
      </c>
      <c r="C67" s="114">
        <f>+IN_Anagrafica!D69</f>
        <v>0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</row>
    <row r="68" spans="2:18" x14ac:dyDescent="0.35">
      <c r="B68" s="141">
        <f>+IN_Anagrafica!F70</f>
        <v>0</v>
      </c>
      <c r="C68" s="114">
        <f>+IN_Anagrafica!D70</f>
        <v>0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</row>
    <row r="69" spans="2:18" x14ac:dyDescent="0.35">
      <c r="B69" s="141">
        <f>+IN_Anagrafica!F71</f>
        <v>0</v>
      </c>
      <c r="C69" s="114">
        <f>+IN_Anagrafica!D71</f>
        <v>0</v>
      </c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</row>
    <row r="70" spans="2:18" x14ac:dyDescent="0.35">
      <c r="B70" s="141">
        <f>+IN_Anagrafica!F72</f>
        <v>0</v>
      </c>
      <c r="C70" s="114">
        <f>+IN_Anagrafica!D72</f>
        <v>0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</row>
    <row r="71" spans="2:18" x14ac:dyDescent="0.35">
      <c r="B71" s="141">
        <f>+IN_Anagrafica!F73</f>
        <v>0</v>
      </c>
      <c r="C71" s="114">
        <f>+IN_Anagrafica!D73</f>
        <v>0</v>
      </c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</row>
    <row r="72" spans="2:18" x14ac:dyDescent="0.35">
      <c r="B72" s="141">
        <f>+IN_Anagrafica!F74</f>
        <v>0</v>
      </c>
      <c r="C72" s="114">
        <f>+IN_Anagrafica!D74</f>
        <v>0</v>
      </c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</row>
    <row r="73" spans="2:18" x14ac:dyDescent="0.35">
      <c r="B73" s="141">
        <f>+IN_Anagrafica!F75</f>
        <v>0</v>
      </c>
      <c r="C73" s="114">
        <f>+IN_Anagrafica!D75</f>
        <v>0</v>
      </c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</row>
    <row r="74" spans="2:18" x14ac:dyDescent="0.35">
      <c r="B74" s="141">
        <f>+IN_Anagrafica!F76</f>
        <v>0</v>
      </c>
      <c r="C74" s="114">
        <f>+IN_Anagrafica!D76</f>
        <v>0</v>
      </c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</row>
    <row r="75" spans="2:18" x14ac:dyDescent="0.35">
      <c r="B75" s="141">
        <f>+IN_Anagrafica!F77</f>
        <v>0</v>
      </c>
      <c r="C75" s="114">
        <f>+IN_Anagrafica!D77</f>
        <v>0</v>
      </c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</row>
    <row r="76" spans="2:18" x14ac:dyDescent="0.35">
      <c r="B76" s="141">
        <f>+IN_Anagrafica!F78</f>
        <v>0</v>
      </c>
      <c r="C76" s="114">
        <f>+IN_Anagrafica!D78</f>
        <v>0</v>
      </c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</row>
    <row r="77" spans="2:18" x14ac:dyDescent="0.35">
      <c r="B77" s="141">
        <f>+IN_Anagrafica!F79</f>
        <v>0</v>
      </c>
      <c r="C77" s="114">
        <f>+IN_Anagrafica!D79</f>
        <v>0</v>
      </c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</row>
    <row r="78" spans="2:18" x14ac:dyDescent="0.35">
      <c r="B78" s="141">
        <f>+IN_Anagrafica!F80</f>
        <v>0</v>
      </c>
      <c r="C78" s="114">
        <f>+IN_Anagrafica!D80</f>
        <v>0</v>
      </c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</row>
    <row r="79" spans="2:18" x14ac:dyDescent="0.35">
      <c r="B79" s="141">
        <f>+IN_Anagrafica!F81</f>
        <v>0</v>
      </c>
      <c r="C79" s="114">
        <f>+IN_Anagrafica!D81</f>
        <v>0</v>
      </c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</row>
    <row r="80" spans="2:18" x14ac:dyDescent="0.35">
      <c r="B80" s="141">
        <f>+IN_Anagrafica!F82</f>
        <v>0</v>
      </c>
      <c r="C80" s="114">
        <f>+IN_Anagrafica!D82</f>
        <v>0</v>
      </c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</row>
    <row r="81" spans="2:18" x14ac:dyDescent="0.35">
      <c r="B81" s="141">
        <f>+IN_Anagrafica!F83</f>
        <v>0</v>
      </c>
      <c r="C81" s="114">
        <f>+IN_Anagrafica!D83</f>
        <v>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</row>
    <row r="82" spans="2:18" x14ac:dyDescent="0.35">
      <c r="B82" s="141">
        <f>+IN_Anagrafica!F84</f>
        <v>0</v>
      </c>
      <c r="C82" s="114">
        <f>+IN_Anagrafica!D84</f>
        <v>0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</row>
    <row r="83" spans="2:18" x14ac:dyDescent="0.35">
      <c r="B83" s="141">
        <f>+IN_Anagrafica!F85</f>
        <v>0</v>
      </c>
      <c r="C83" s="114">
        <f>+IN_Anagrafica!D85</f>
        <v>0</v>
      </c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</row>
    <row r="84" spans="2:18" x14ac:dyDescent="0.35">
      <c r="B84" s="141">
        <f>+IN_Anagrafica!F86</f>
        <v>0</v>
      </c>
      <c r="C84" s="114">
        <f>+IN_Anagrafica!D86</f>
        <v>0</v>
      </c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</row>
    <row r="85" spans="2:18" x14ac:dyDescent="0.35">
      <c r="B85" s="141">
        <f>+IN_Anagrafica!F87</f>
        <v>0</v>
      </c>
      <c r="C85" s="114">
        <f>+IN_Anagrafica!D87</f>
        <v>0</v>
      </c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</row>
    <row r="86" spans="2:18" x14ac:dyDescent="0.35">
      <c r="B86" s="141">
        <f>+IN_Anagrafica!F88</f>
        <v>0</v>
      </c>
      <c r="C86" s="114">
        <f>+IN_Anagrafica!D88</f>
        <v>0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</row>
    <row r="87" spans="2:18" x14ac:dyDescent="0.35">
      <c r="B87" s="141">
        <f>+IN_Anagrafica!F151</f>
        <v>0</v>
      </c>
      <c r="C87" s="114">
        <f>+IN_Anagrafica!D151</f>
        <v>0</v>
      </c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</row>
    <row r="88" spans="2:18" x14ac:dyDescent="0.35">
      <c r="B88" s="141">
        <f>+IN_Anagrafica!F152</f>
        <v>0</v>
      </c>
      <c r="C88" s="114">
        <f>+IN_Anagrafica!D152</f>
        <v>0</v>
      </c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</row>
    <row r="89" spans="2:18" x14ac:dyDescent="0.35">
      <c r="B89" s="141">
        <f>+IN_Anagrafica!F153</f>
        <v>0</v>
      </c>
      <c r="C89" s="114">
        <f>+IN_Anagrafica!D153</f>
        <v>0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</row>
    <row r="90" spans="2:18" x14ac:dyDescent="0.35">
      <c r="B90" s="141">
        <f>+IN_Anagrafica!F154</f>
        <v>0</v>
      </c>
      <c r="C90" s="114">
        <f>+IN_Anagrafica!D154</f>
        <v>0</v>
      </c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</row>
    <row r="91" spans="2:18" x14ac:dyDescent="0.35">
      <c r="B91" s="141">
        <f>+IN_Anagrafica!F155</f>
        <v>0</v>
      </c>
      <c r="C91" s="114">
        <f>+IN_Anagrafica!D155</f>
        <v>0</v>
      </c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</row>
    <row r="92" spans="2:18" x14ac:dyDescent="0.35">
      <c r="B92" s="141">
        <f>+IN_Anagrafica!F156</f>
        <v>0</v>
      </c>
      <c r="C92" s="114">
        <f>+IN_Anagrafica!D156</f>
        <v>0</v>
      </c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</row>
    <row r="93" spans="2:18" x14ac:dyDescent="0.35">
      <c r="B93" s="141">
        <f>+IN_Anagrafica!F157</f>
        <v>0</v>
      </c>
      <c r="C93" s="114">
        <f>+IN_Anagrafica!D157</f>
        <v>0</v>
      </c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</row>
    <row r="94" spans="2:18" x14ac:dyDescent="0.35">
      <c r="B94" s="141">
        <f>+IN_Anagrafica!F158</f>
        <v>0</v>
      </c>
      <c r="C94" s="114">
        <f>+IN_Anagrafica!D158</f>
        <v>0</v>
      </c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</row>
    <row r="95" spans="2:18" x14ac:dyDescent="0.35">
      <c r="B95" s="141">
        <f>+IN_Anagrafica!F159</f>
        <v>0</v>
      </c>
      <c r="C95" s="114">
        <f>+IN_Anagrafica!D159</f>
        <v>0</v>
      </c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</row>
    <row r="96" spans="2:18" x14ac:dyDescent="0.35">
      <c r="B96" s="141">
        <f>+IN_Anagrafica!F160</f>
        <v>0</v>
      </c>
      <c r="C96" s="114">
        <f>+IN_Anagrafica!D160</f>
        <v>0</v>
      </c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</row>
    <row r="97" spans="2:18" x14ac:dyDescent="0.35">
      <c r="B97" s="141">
        <f>+IN_Anagrafica!F161</f>
        <v>0</v>
      </c>
      <c r="C97" s="114">
        <f>+IN_Anagrafica!D161</f>
        <v>0</v>
      </c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</row>
    <row r="98" spans="2:18" x14ac:dyDescent="0.35">
      <c r="B98" s="141">
        <f>+IN_Anagrafica!F162</f>
        <v>0</v>
      </c>
      <c r="C98" s="114">
        <f>+IN_Anagrafica!D162</f>
        <v>0</v>
      </c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</row>
    <row r="99" spans="2:18" x14ac:dyDescent="0.35">
      <c r="B99" s="141">
        <f>+IN_Anagrafica!F163</f>
        <v>0</v>
      </c>
      <c r="C99" s="114">
        <f>+IN_Anagrafica!D163</f>
        <v>0</v>
      </c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</row>
    <row r="100" spans="2:18" x14ac:dyDescent="0.35">
      <c r="B100" s="142">
        <f>+IN_Anagrafica!F164</f>
        <v>0</v>
      </c>
      <c r="C100" s="117">
        <f>+IN_Anagrafica!D164</f>
        <v>0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</row>
  </sheetData>
  <sheetProtection algorithmName="SHA-512" hashValue="pKC31TNPyWARAhqGtuSa5r4asVTUCkk4xQh5H7Y4+GFCjsR2YGNwDdZh6oXcqE/WXTo+PZ1+EKE+imlFrMkbpg==" saltValue="CvSe7TT+X7RNyAO69aZ8TQ==" spinCount="100000" sheet="1" objects="1" scenarios="1"/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75202-0741-45B0-8E28-C667B58D2309}">
  <sheetPr>
    <tabColor theme="0" tint="-0.14999847407452621"/>
  </sheetPr>
  <dimension ref="A1:S100"/>
  <sheetViews>
    <sheetView zoomScale="55" zoomScaleNormal="55" workbookViewId="0">
      <selection activeCell="I29" sqref="I29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2.453125" style="70" customWidth="1"/>
    <col min="4" max="18" width="16.08984375" style="70" customWidth="1"/>
    <col min="19" max="16384" width="8.90625" style="70"/>
  </cols>
  <sheetData>
    <row r="1" spans="1:19" s="62" customFormat="1" ht="21" thickBot="1" x14ac:dyDescent="0.45">
      <c r="A1" s="1"/>
      <c r="B1" s="242" t="s">
        <v>279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12"/>
    </row>
    <row r="2" spans="1:19" ht="16.25" customHeight="1" thickTop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/>
      <c r="N2" s="1"/>
      <c r="O2" s="1"/>
      <c r="P2" s="1"/>
      <c r="Q2" s="1"/>
      <c r="R2" s="1"/>
    </row>
    <row r="3" spans="1:19" s="62" customFormat="1" ht="20.5" x14ac:dyDescent="0.4">
      <c r="A3" s="1"/>
      <c r="B3" s="243"/>
      <c r="C3" s="244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  <c r="S3" s="112"/>
    </row>
    <row r="4" spans="1:19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9" ht="28" x14ac:dyDescent="0.35">
      <c r="A5" s="1"/>
      <c r="B5" s="1"/>
      <c r="C5" s="268" t="s">
        <v>196</v>
      </c>
      <c r="D5" s="247" t="s">
        <v>215</v>
      </c>
      <c r="E5" s="247" t="s">
        <v>216</v>
      </c>
      <c r="F5" s="247" t="s">
        <v>217</v>
      </c>
      <c r="G5" s="247" t="s">
        <v>218</v>
      </c>
      <c r="H5" s="247" t="s">
        <v>219</v>
      </c>
      <c r="I5" s="247" t="s">
        <v>220</v>
      </c>
      <c r="J5" s="247" t="s">
        <v>221</v>
      </c>
      <c r="K5" s="247" t="s">
        <v>222</v>
      </c>
      <c r="L5" s="247" t="s">
        <v>223</v>
      </c>
      <c r="M5" s="247" t="s">
        <v>224</v>
      </c>
      <c r="N5" s="247" t="s">
        <v>245</v>
      </c>
      <c r="O5" s="247" t="s">
        <v>246</v>
      </c>
      <c r="P5" s="247" t="s">
        <v>247</v>
      </c>
      <c r="Q5" s="247" t="s">
        <v>248</v>
      </c>
      <c r="R5" s="247" t="s">
        <v>249</v>
      </c>
    </row>
    <row r="6" spans="1:19" x14ac:dyDescent="0.35">
      <c r="A6" s="1"/>
      <c r="B6" s="1"/>
      <c r="C6" s="251" t="s">
        <v>226</v>
      </c>
      <c r="D6" s="269">
        <f>+PianoTariffarioAffidamento!F50</f>
        <v>0</v>
      </c>
      <c r="E6" s="269">
        <f>+PianoTariffarioAffidamento!G50</f>
        <v>0</v>
      </c>
      <c r="F6" s="269">
        <f>+PianoTariffarioAffidamento!H50</f>
        <v>0</v>
      </c>
      <c r="G6" s="269">
        <f>+PianoTariffarioAffidamento!I50</f>
        <v>0</v>
      </c>
      <c r="H6" s="269">
        <f>+PianoTariffarioAffidamento!J50</f>
        <v>0</v>
      </c>
      <c r="I6" s="269">
        <f>+PianoTariffarioAffidamento!K50</f>
        <v>0</v>
      </c>
      <c r="J6" s="269">
        <f>+PianoTariffarioAffidamento!L50</f>
        <v>0</v>
      </c>
      <c r="K6" s="269">
        <f>+PianoTariffarioAffidamento!M50</f>
        <v>0</v>
      </c>
      <c r="L6" s="269">
        <f>+PianoTariffarioAffidamento!N50</f>
        <v>0</v>
      </c>
      <c r="M6" s="269">
        <f>+PianoTariffarioAffidamento!O50</f>
        <v>0</v>
      </c>
      <c r="N6" s="269">
        <f>+PianoTariffarioAffidamento!P50</f>
        <v>0</v>
      </c>
      <c r="O6" s="269">
        <f>+PianoTariffarioAffidamento!Q50</f>
        <v>0</v>
      </c>
      <c r="P6" s="269">
        <f>+PianoTariffarioAffidamento!R50</f>
        <v>0</v>
      </c>
      <c r="Q6" s="269">
        <f>+PianoTariffarioAffidamento!S50</f>
        <v>0</v>
      </c>
      <c r="R6" s="269">
        <f>+PianoTariffarioAffidamento!T50</f>
        <v>0</v>
      </c>
    </row>
    <row r="7" spans="1:19" x14ac:dyDescent="0.35">
      <c r="A7" s="1"/>
      <c r="B7" s="1"/>
      <c r="C7" s="1"/>
      <c r="D7" s="250"/>
      <c r="E7" s="250"/>
      <c r="F7" s="250"/>
      <c r="G7" s="250"/>
      <c r="H7" s="250"/>
      <c r="I7" s="250"/>
      <c r="J7" s="250"/>
      <c r="K7" s="250"/>
      <c r="L7" s="250"/>
      <c r="M7"/>
      <c r="N7" s="1"/>
      <c r="O7" s="1"/>
      <c r="P7" s="1"/>
      <c r="Q7" s="1"/>
      <c r="R7" s="1"/>
    </row>
    <row r="8" spans="1:19" x14ac:dyDescent="0.35">
      <c r="A8" s="1"/>
      <c r="B8" s="1"/>
      <c r="C8" s="251" t="s">
        <v>214</v>
      </c>
      <c r="D8" s="252" t="e">
        <f>SUMPRODUCT(Tab_Xcom[1° anno di affidamento],Tab_Ta_1[1° anno di affidamento])/'Ta-1_AmbitoTariffario'!D8</f>
        <v>#DIV/0!</v>
      </c>
      <c r="E8" s="252" t="e">
        <f>SUMPRODUCT(Tab_Xcom[1° anno di affidamento],Tab_Ta_1[1° anno di affidamento])/'Ta-1_AmbitoTariffario'!E8</f>
        <v>#DIV/0!</v>
      </c>
      <c r="F8" s="252" t="e">
        <f>SUMPRODUCT(Tab_Xcom[1° anno di affidamento],Tab_Ta_1[1° anno di affidamento])/'Ta-1_AmbitoTariffario'!F8</f>
        <v>#DIV/0!</v>
      </c>
      <c r="G8" s="252" t="e">
        <f>SUMPRODUCT(Tab_Xcom[1° anno di affidamento],Tab_Ta_1[1° anno di affidamento])/'Ta-1_AmbitoTariffario'!G8</f>
        <v>#DIV/0!</v>
      </c>
      <c r="H8" s="252" t="e">
        <f>SUMPRODUCT(Tab_Xcom[1° anno di affidamento],Tab_Ta_1[1° anno di affidamento])/'Ta-1_AmbitoTariffario'!H8</f>
        <v>#DIV/0!</v>
      </c>
      <c r="I8" s="252" t="e">
        <f>SUMPRODUCT(Tab_Xcom[1° anno di affidamento],Tab_Ta_1[1° anno di affidamento])/'Ta-1_AmbitoTariffario'!I8</f>
        <v>#DIV/0!</v>
      </c>
      <c r="J8" s="252" t="e">
        <f>SUMPRODUCT(Tab_Xcom[1° anno di affidamento],Tab_Ta_1[1° anno di affidamento])/'Ta-1_AmbitoTariffario'!J8</f>
        <v>#DIV/0!</v>
      </c>
      <c r="K8" s="252" t="e">
        <f>SUMPRODUCT(Tab_Xcom[1° anno di affidamento],Tab_Ta_1[1° anno di affidamento])/'Ta-1_AmbitoTariffario'!K8</f>
        <v>#DIV/0!</v>
      </c>
      <c r="L8" s="252" t="e">
        <f>SUMPRODUCT(Tab_Xcom[1° anno di affidamento],Tab_Ta_1[1° anno di affidamento])/'Ta-1_AmbitoTariffario'!L8</f>
        <v>#DIV/0!</v>
      </c>
      <c r="M8" s="252" t="e">
        <f>SUMPRODUCT(Tab_Xcom[1° anno di affidamento],Tab_Ta_1[1° anno di affidamento])/'Ta-1_AmbitoTariffario'!M8</f>
        <v>#DIV/0!</v>
      </c>
      <c r="N8" s="252" t="e">
        <f>SUMPRODUCT(Tab_Xcom[1° anno di affidamento],Tab_Ta_1[1° anno di affidamento])/'Ta-1_AmbitoTariffario'!N8</f>
        <v>#DIV/0!</v>
      </c>
      <c r="O8" s="252" t="e">
        <f>SUMPRODUCT(Tab_Xcom[1° anno di affidamento],Tab_Ta_1[1° anno di affidamento])/'Ta-1_AmbitoTariffario'!O8</f>
        <v>#DIV/0!</v>
      </c>
      <c r="P8" s="252" t="e">
        <f>SUMPRODUCT(Tab_Xcom[1° anno di affidamento],Tab_Ta_1[1° anno di affidamento])/'Ta-1_AmbitoTariffario'!P8</f>
        <v>#DIV/0!</v>
      </c>
      <c r="Q8" s="252" t="e">
        <f>SUMPRODUCT(Tab_Xcom[1° anno di affidamento],Tab_Ta_1[1° anno di affidamento])/'Ta-1_AmbitoTariffario'!Q8</f>
        <v>#DIV/0!</v>
      </c>
      <c r="R8" s="252" t="e">
        <f>SUMPRODUCT(Tab_Xcom[1° anno di affidamento],Tab_Ta_1[1° anno di affidamento])/'Ta-1_AmbitoTariffario'!R8</f>
        <v>#DIV/0!</v>
      </c>
    </row>
    <row r="9" spans="1:19" x14ac:dyDescent="0.35">
      <c r="A9" s="1"/>
      <c r="B9" s="1"/>
      <c r="C9" s="253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</row>
    <row r="10" spans="1:19" x14ac:dyDescent="0.35">
      <c r="A10" s="1"/>
      <c r="B10" s="1"/>
      <c r="C10" s="255" t="s">
        <v>250</v>
      </c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</row>
    <row r="11" spans="1:19" x14ac:dyDescent="0.35">
      <c r="A11" s="1"/>
      <c r="B11" s="1"/>
      <c r="C11" s="255" t="s">
        <v>281</v>
      </c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</row>
    <row r="12" spans="1:19" ht="20.5" x14ac:dyDescent="0.4">
      <c r="A12" s="1"/>
      <c r="B12" s="256"/>
      <c r="C12" s="244"/>
      <c r="D12" s="1"/>
      <c r="E12" s="1"/>
      <c r="F12" s="1"/>
      <c r="G12" s="1"/>
      <c r="H12" s="1"/>
      <c r="I12" s="1"/>
      <c r="J12" s="1"/>
      <c r="K12" s="1"/>
      <c r="L12" s="1"/>
      <c r="M12"/>
      <c r="N12" s="1"/>
      <c r="O12" s="1"/>
      <c r="P12" s="1"/>
      <c r="Q12" s="1"/>
      <c r="R12" s="1"/>
    </row>
    <row r="13" spans="1:19" s="62" customFormat="1" ht="28" x14ac:dyDescent="0.35">
      <c r="A13" s="1"/>
      <c r="B13" s="243"/>
      <c r="C13" s="245" t="s">
        <v>280</v>
      </c>
      <c r="D13" s="245">
        <f>+D3</f>
        <v>2026</v>
      </c>
      <c r="E13" s="245">
        <f t="shared" ref="E13:R13" si="0">+E3</f>
        <v>2027</v>
      </c>
      <c r="F13" s="245">
        <f t="shared" si="0"/>
        <v>2028</v>
      </c>
      <c r="G13" s="245">
        <f t="shared" si="0"/>
        <v>2029</v>
      </c>
      <c r="H13" s="245">
        <f t="shared" si="0"/>
        <v>2030</v>
      </c>
      <c r="I13" s="245">
        <f t="shared" si="0"/>
        <v>2031</v>
      </c>
      <c r="J13" s="245">
        <f t="shared" si="0"/>
        <v>2032</v>
      </c>
      <c r="K13" s="245">
        <f t="shared" si="0"/>
        <v>2033</v>
      </c>
      <c r="L13" s="245">
        <f t="shared" si="0"/>
        <v>2034</v>
      </c>
      <c r="M13" s="245">
        <f t="shared" si="0"/>
        <v>2035</v>
      </c>
      <c r="N13" s="245">
        <f t="shared" si="0"/>
        <v>2036</v>
      </c>
      <c r="O13" s="245">
        <f t="shared" si="0"/>
        <v>2037</v>
      </c>
      <c r="P13" s="245">
        <f t="shared" si="0"/>
        <v>2038</v>
      </c>
      <c r="Q13" s="245">
        <f t="shared" si="0"/>
        <v>2039</v>
      </c>
      <c r="R13" s="245">
        <f t="shared" si="0"/>
        <v>2040</v>
      </c>
      <c r="S13" s="70"/>
    </row>
    <row r="14" spans="1:19" hidden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ht="28" x14ac:dyDescent="0.35">
      <c r="A15" s="1"/>
      <c r="B15" s="257" t="s">
        <v>101</v>
      </c>
      <c r="C15" s="258" t="s">
        <v>195</v>
      </c>
      <c r="D15" s="259" t="s">
        <v>215</v>
      </c>
      <c r="E15" s="259" t="s">
        <v>216</v>
      </c>
      <c r="F15" s="259" t="s">
        <v>217</v>
      </c>
      <c r="G15" s="259" t="s">
        <v>218</v>
      </c>
      <c r="H15" s="259" t="s">
        <v>219</v>
      </c>
      <c r="I15" s="259" t="s">
        <v>220</v>
      </c>
      <c r="J15" s="259" t="s">
        <v>221</v>
      </c>
      <c r="K15" s="259" t="s">
        <v>222</v>
      </c>
      <c r="L15" s="259" t="s">
        <v>223</v>
      </c>
      <c r="M15" s="260" t="s">
        <v>224</v>
      </c>
      <c r="N15" s="260" t="s">
        <v>245</v>
      </c>
      <c r="O15" s="260" t="s">
        <v>246</v>
      </c>
      <c r="P15" s="260" t="s">
        <v>247</v>
      </c>
      <c r="Q15" s="260" t="s">
        <v>248</v>
      </c>
      <c r="R15" s="260" t="s">
        <v>249</v>
      </c>
    </row>
    <row r="16" spans="1:19" x14ac:dyDescent="0.35">
      <c r="B16" s="113">
        <f>+IN_Anagrafica!F18</f>
        <v>0</v>
      </c>
      <c r="C16" s="114">
        <f>+IN_Anagrafica!D18</f>
        <v>0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20"/>
      <c r="N16" s="127"/>
      <c r="O16" s="127"/>
      <c r="P16" s="127"/>
      <c r="Q16" s="127"/>
      <c r="R16" s="127"/>
    </row>
    <row r="17" spans="2:18" x14ac:dyDescent="0.35">
      <c r="B17" s="113">
        <f>+IN_Anagrafica!F19</f>
        <v>0</v>
      </c>
      <c r="C17" s="114">
        <f>+IN_Anagrafica!D19</f>
        <v>0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20"/>
      <c r="N17" s="126"/>
      <c r="O17" s="126"/>
      <c r="P17" s="126"/>
      <c r="Q17" s="126"/>
      <c r="R17" s="126"/>
    </row>
    <row r="18" spans="2:18" x14ac:dyDescent="0.35">
      <c r="B18" s="113">
        <f>+IN_Anagrafica!F20</f>
        <v>0</v>
      </c>
      <c r="C18" s="114">
        <f>+IN_Anagrafica!D20</f>
        <v>0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20"/>
      <c r="N18" s="126"/>
      <c r="O18" s="126"/>
      <c r="P18" s="126"/>
      <c r="Q18" s="126"/>
      <c r="R18" s="126"/>
    </row>
    <row r="19" spans="2:18" x14ac:dyDescent="0.35">
      <c r="B19" s="143">
        <f>+IN_Anagrafica!F21</f>
        <v>0</v>
      </c>
      <c r="C19" s="114">
        <f>+IN_Anagrafica!D21</f>
        <v>0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44"/>
      <c r="N19" s="126"/>
      <c r="O19" s="126"/>
      <c r="P19" s="126"/>
      <c r="Q19" s="126"/>
      <c r="R19" s="126"/>
    </row>
    <row r="20" spans="2:18" x14ac:dyDescent="0.35">
      <c r="B20" s="143">
        <f>+IN_Anagrafica!F22</f>
        <v>0</v>
      </c>
      <c r="C20" s="114">
        <f>+IN_Anagrafica!D22</f>
        <v>0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44"/>
      <c r="N20" s="126"/>
      <c r="O20" s="126"/>
      <c r="P20" s="126"/>
      <c r="Q20" s="126"/>
      <c r="R20" s="126"/>
    </row>
    <row r="21" spans="2:18" x14ac:dyDescent="0.35">
      <c r="B21" s="143">
        <f>+IN_Anagrafica!F23</f>
        <v>0</v>
      </c>
      <c r="C21" s="114">
        <f>+IN_Anagrafica!D23</f>
        <v>0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44"/>
      <c r="N21" s="126"/>
      <c r="O21" s="126"/>
      <c r="P21" s="126"/>
      <c r="Q21" s="126"/>
      <c r="R21" s="126"/>
    </row>
    <row r="22" spans="2:18" x14ac:dyDescent="0.35">
      <c r="B22" s="143">
        <f>+IN_Anagrafica!F24</f>
        <v>0</v>
      </c>
      <c r="C22" s="114">
        <f>+IN_Anagrafica!D24</f>
        <v>0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44"/>
      <c r="N22" s="126"/>
      <c r="O22" s="126"/>
      <c r="P22" s="126"/>
      <c r="Q22" s="126"/>
      <c r="R22" s="126"/>
    </row>
    <row r="23" spans="2:18" x14ac:dyDescent="0.35">
      <c r="B23" s="143">
        <f>+IN_Anagrafica!F25</f>
        <v>0</v>
      </c>
      <c r="C23" s="114">
        <f>+IN_Anagrafica!D25</f>
        <v>0</v>
      </c>
      <c r="D23" s="126"/>
      <c r="E23" s="126"/>
      <c r="F23" s="126"/>
      <c r="G23" s="126"/>
      <c r="H23" s="126"/>
      <c r="I23" s="126"/>
      <c r="J23" s="126"/>
      <c r="K23" s="126"/>
      <c r="L23" s="126"/>
      <c r="M23" s="144"/>
      <c r="N23" s="126"/>
      <c r="O23" s="126"/>
      <c r="P23" s="126"/>
      <c r="Q23" s="126"/>
      <c r="R23" s="126"/>
    </row>
    <row r="24" spans="2:18" x14ac:dyDescent="0.35">
      <c r="B24" s="143">
        <f>+IN_Anagrafica!F26</f>
        <v>0</v>
      </c>
      <c r="C24" s="114">
        <f>+IN_Anagrafica!D26</f>
        <v>0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44"/>
      <c r="N24" s="126"/>
      <c r="O24" s="126"/>
      <c r="P24" s="126"/>
      <c r="Q24" s="126"/>
      <c r="R24" s="126"/>
    </row>
    <row r="25" spans="2:18" x14ac:dyDescent="0.35">
      <c r="B25" s="143">
        <f>+IN_Anagrafica!F27</f>
        <v>0</v>
      </c>
      <c r="C25" s="114">
        <f>+IN_Anagrafica!D27</f>
        <v>0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44"/>
      <c r="N25" s="126"/>
      <c r="O25" s="126"/>
      <c r="P25" s="126"/>
      <c r="Q25" s="126"/>
      <c r="R25" s="126"/>
    </row>
    <row r="26" spans="2:18" x14ac:dyDescent="0.35">
      <c r="B26" s="143">
        <f>+IN_Anagrafica!F28</f>
        <v>0</v>
      </c>
      <c r="C26" s="114">
        <f>+IN_Anagrafica!D28</f>
        <v>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44"/>
      <c r="N26" s="126"/>
      <c r="O26" s="126"/>
      <c r="P26" s="126"/>
      <c r="Q26" s="126"/>
      <c r="R26" s="126"/>
    </row>
    <row r="27" spans="2:18" x14ac:dyDescent="0.35">
      <c r="B27" s="143">
        <f>+IN_Anagrafica!F29</f>
        <v>0</v>
      </c>
      <c r="C27" s="114">
        <f>+IN_Anagrafica!D29</f>
        <v>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44"/>
      <c r="N27" s="126"/>
      <c r="O27" s="126"/>
      <c r="P27" s="126"/>
      <c r="Q27" s="126"/>
      <c r="R27" s="126"/>
    </row>
    <row r="28" spans="2:18" x14ac:dyDescent="0.35">
      <c r="B28" s="143">
        <f>+IN_Anagrafica!F30</f>
        <v>0</v>
      </c>
      <c r="C28" s="114">
        <f>+IN_Anagrafica!D30</f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44"/>
      <c r="N28" s="126"/>
      <c r="O28" s="126"/>
      <c r="P28" s="126"/>
      <c r="Q28" s="126"/>
      <c r="R28" s="126"/>
    </row>
    <row r="29" spans="2:18" x14ac:dyDescent="0.35">
      <c r="B29" s="143">
        <f>+IN_Anagrafica!F31</f>
        <v>0</v>
      </c>
      <c r="C29" s="114">
        <f>+IN_Anagrafica!D31</f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44"/>
      <c r="N29" s="126"/>
      <c r="O29" s="126"/>
      <c r="P29" s="126"/>
      <c r="Q29" s="126"/>
      <c r="R29" s="126"/>
    </row>
    <row r="30" spans="2:18" x14ac:dyDescent="0.35">
      <c r="B30" s="143">
        <f>+IN_Anagrafica!F32</f>
        <v>0</v>
      </c>
      <c r="C30" s="114">
        <f>+IN_Anagrafica!D32</f>
        <v>0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44"/>
      <c r="N30" s="126"/>
      <c r="O30" s="126"/>
      <c r="P30" s="126"/>
      <c r="Q30" s="126"/>
      <c r="R30" s="126"/>
    </row>
    <row r="31" spans="2:18" x14ac:dyDescent="0.35">
      <c r="B31" s="143">
        <f>+IN_Anagrafica!F33</f>
        <v>0</v>
      </c>
      <c r="C31" s="114">
        <f>+IN_Anagrafica!D33</f>
        <v>0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44"/>
      <c r="N31" s="126"/>
      <c r="O31" s="126"/>
      <c r="P31" s="126"/>
      <c r="Q31" s="126"/>
      <c r="R31" s="126"/>
    </row>
    <row r="32" spans="2:18" x14ac:dyDescent="0.35">
      <c r="B32" s="143">
        <f>+IN_Anagrafica!F34</f>
        <v>0</v>
      </c>
      <c r="C32" s="114">
        <f>+IN_Anagrafica!D34</f>
        <v>0</v>
      </c>
      <c r="D32" s="126"/>
      <c r="E32" s="126"/>
      <c r="F32" s="126"/>
      <c r="G32" s="126"/>
      <c r="H32" s="126"/>
      <c r="I32" s="126"/>
      <c r="J32" s="126"/>
      <c r="K32" s="126"/>
      <c r="L32" s="126"/>
      <c r="M32" s="144"/>
      <c r="N32" s="126"/>
      <c r="O32" s="126"/>
      <c r="P32" s="126"/>
      <c r="Q32" s="126"/>
      <c r="R32" s="126"/>
    </row>
    <row r="33" spans="2:18" x14ac:dyDescent="0.35">
      <c r="B33" s="143">
        <f>+IN_Anagrafica!F35</f>
        <v>0</v>
      </c>
      <c r="C33" s="114">
        <f>+IN_Anagrafica!D35</f>
        <v>0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44"/>
      <c r="N33" s="126"/>
      <c r="O33" s="126"/>
      <c r="P33" s="126"/>
      <c r="Q33" s="126"/>
      <c r="R33" s="126"/>
    </row>
    <row r="34" spans="2:18" x14ac:dyDescent="0.35">
      <c r="B34" s="143">
        <f>+IN_Anagrafica!F36</f>
        <v>0</v>
      </c>
      <c r="C34" s="114">
        <f>+IN_Anagrafica!D36</f>
        <v>0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44"/>
      <c r="N34" s="126"/>
      <c r="O34" s="126"/>
      <c r="P34" s="126"/>
      <c r="Q34" s="126"/>
      <c r="R34" s="126"/>
    </row>
    <row r="35" spans="2:18" x14ac:dyDescent="0.35">
      <c r="B35" s="143">
        <f>+IN_Anagrafica!F37</f>
        <v>0</v>
      </c>
      <c r="C35" s="114">
        <f>+IN_Anagrafica!D37</f>
        <v>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44"/>
      <c r="N35" s="126"/>
      <c r="O35" s="126"/>
      <c r="P35" s="126"/>
      <c r="Q35" s="126"/>
      <c r="R35" s="126"/>
    </row>
    <row r="36" spans="2:18" x14ac:dyDescent="0.35">
      <c r="B36" s="143">
        <f>+IN_Anagrafica!F38</f>
        <v>0</v>
      </c>
      <c r="C36" s="114">
        <f>+IN_Anagrafica!D38</f>
        <v>0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44"/>
      <c r="N36" s="126"/>
      <c r="O36" s="126"/>
      <c r="P36" s="126"/>
      <c r="Q36" s="126"/>
      <c r="R36" s="126"/>
    </row>
    <row r="37" spans="2:18" x14ac:dyDescent="0.35">
      <c r="B37" s="143">
        <f>+IN_Anagrafica!F39</f>
        <v>0</v>
      </c>
      <c r="C37" s="114">
        <f>+IN_Anagrafica!D39</f>
        <v>0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44"/>
      <c r="N37" s="126"/>
      <c r="O37" s="126"/>
      <c r="P37" s="126"/>
      <c r="Q37" s="126"/>
      <c r="R37" s="126"/>
    </row>
    <row r="38" spans="2:18" x14ac:dyDescent="0.35">
      <c r="B38" s="143">
        <f>+IN_Anagrafica!F40</f>
        <v>0</v>
      </c>
      <c r="C38" s="114">
        <f>+IN_Anagrafica!D40</f>
        <v>0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44"/>
      <c r="N38" s="126"/>
      <c r="O38" s="126"/>
      <c r="P38" s="126"/>
      <c r="Q38" s="126"/>
      <c r="R38" s="126"/>
    </row>
    <row r="39" spans="2:18" x14ac:dyDescent="0.35">
      <c r="B39" s="143">
        <f>+IN_Anagrafica!F41</f>
        <v>0</v>
      </c>
      <c r="C39" s="114">
        <f>+IN_Anagrafica!D41</f>
        <v>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44"/>
      <c r="N39" s="126"/>
      <c r="O39" s="126"/>
      <c r="P39" s="126"/>
      <c r="Q39" s="126"/>
      <c r="R39" s="126"/>
    </row>
    <row r="40" spans="2:18" x14ac:dyDescent="0.35">
      <c r="B40" s="143">
        <f>+IN_Anagrafica!F42</f>
        <v>0</v>
      </c>
      <c r="C40" s="114">
        <f>+IN_Anagrafica!D42</f>
        <v>0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44"/>
      <c r="N40" s="126"/>
      <c r="O40" s="126"/>
      <c r="P40" s="126"/>
      <c r="Q40" s="126"/>
      <c r="R40" s="126"/>
    </row>
    <row r="41" spans="2:18" x14ac:dyDescent="0.35">
      <c r="B41" s="143">
        <f>+IN_Anagrafica!F43</f>
        <v>0</v>
      </c>
      <c r="C41" s="114">
        <f>+IN_Anagrafica!D43</f>
        <v>0</v>
      </c>
      <c r="D41" s="126"/>
      <c r="E41" s="126"/>
      <c r="F41" s="126"/>
      <c r="G41" s="126"/>
      <c r="H41" s="126"/>
      <c r="I41" s="126"/>
      <c r="J41" s="126"/>
      <c r="K41" s="126"/>
      <c r="L41" s="126"/>
      <c r="M41" s="144"/>
      <c r="N41" s="126"/>
      <c r="O41" s="126"/>
      <c r="P41" s="126"/>
      <c r="Q41" s="126"/>
      <c r="R41" s="126"/>
    </row>
    <row r="42" spans="2:18" x14ac:dyDescent="0.35">
      <c r="B42" s="143">
        <f>+IN_Anagrafica!F44</f>
        <v>0</v>
      </c>
      <c r="C42" s="114">
        <f>+IN_Anagrafica!D44</f>
        <v>0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44"/>
      <c r="N42" s="126"/>
      <c r="O42" s="126"/>
      <c r="P42" s="126"/>
      <c r="Q42" s="126"/>
      <c r="R42" s="126"/>
    </row>
    <row r="43" spans="2:18" x14ac:dyDescent="0.35">
      <c r="B43" s="143">
        <f>+IN_Anagrafica!F45</f>
        <v>0</v>
      </c>
      <c r="C43" s="114">
        <f>+IN_Anagrafica!D45</f>
        <v>0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44"/>
      <c r="N43" s="126"/>
      <c r="O43" s="126"/>
      <c r="P43" s="126"/>
      <c r="Q43" s="126"/>
      <c r="R43" s="126"/>
    </row>
    <row r="44" spans="2:18" x14ac:dyDescent="0.35">
      <c r="B44" s="143">
        <f>+IN_Anagrafica!F46</f>
        <v>0</v>
      </c>
      <c r="C44" s="114">
        <f>+IN_Anagrafica!D46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44"/>
      <c r="N44" s="126"/>
      <c r="O44" s="126"/>
      <c r="P44" s="126"/>
      <c r="Q44" s="126"/>
      <c r="R44" s="126"/>
    </row>
    <row r="45" spans="2:18" x14ac:dyDescent="0.35">
      <c r="B45" s="143">
        <f>+IN_Anagrafica!F47</f>
        <v>0</v>
      </c>
      <c r="C45" s="114">
        <f>+IN_Anagrafica!D47</f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44"/>
      <c r="N45" s="126"/>
      <c r="O45" s="126"/>
      <c r="P45" s="126"/>
      <c r="Q45" s="126"/>
      <c r="R45" s="126"/>
    </row>
    <row r="46" spans="2:18" x14ac:dyDescent="0.35">
      <c r="B46" s="143">
        <f>+IN_Anagrafica!F48</f>
        <v>0</v>
      </c>
      <c r="C46" s="114">
        <f>+IN_Anagrafica!D48</f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44"/>
      <c r="N46" s="126"/>
      <c r="O46" s="126"/>
      <c r="P46" s="126"/>
      <c r="Q46" s="126"/>
      <c r="R46" s="126"/>
    </row>
    <row r="47" spans="2:18" x14ac:dyDescent="0.35">
      <c r="B47" s="143">
        <f>+IN_Anagrafica!F49</f>
        <v>0</v>
      </c>
      <c r="C47" s="114">
        <f>+IN_Anagrafica!D49</f>
        <v>0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44"/>
      <c r="N47" s="126"/>
      <c r="O47" s="126"/>
      <c r="P47" s="126"/>
      <c r="Q47" s="126"/>
      <c r="R47" s="126"/>
    </row>
    <row r="48" spans="2:18" x14ac:dyDescent="0.35">
      <c r="B48" s="143">
        <f>+IN_Anagrafica!F50</f>
        <v>0</v>
      </c>
      <c r="C48" s="114">
        <f>+IN_Anagrafica!D50</f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44"/>
      <c r="N48" s="126"/>
      <c r="O48" s="126"/>
      <c r="P48" s="126"/>
      <c r="Q48" s="126"/>
      <c r="R48" s="126"/>
    </row>
    <row r="49" spans="2:18" x14ac:dyDescent="0.35">
      <c r="B49" s="143">
        <f>+IN_Anagrafica!F51</f>
        <v>0</v>
      </c>
      <c r="C49" s="114">
        <f>+IN_Anagrafica!D51</f>
        <v>0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44"/>
      <c r="N49" s="126"/>
      <c r="O49" s="126"/>
      <c r="P49" s="126"/>
      <c r="Q49" s="126"/>
      <c r="R49" s="126"/>
    </row>
    <row r="50" spans="2:18" x14ac:dyDescent="0.35">
      <c r="B50" s="143">
        <f>+IN_Anagrafica!F52</f>
        <v>0</v>
      </c>
      <c r="C50" s="114">
        <f>+IN_Anagrafica!D52</f>
        <v>0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44"/>
      <c r="N50" s="126"/>
      <c r="O50" s="126"/>
      <c r="P50" s="126"/>
      <c r="Q50" s="126"/>
      <c r="R50" s="126"/>
    </row>
    <row r="51" spans="2:18" x14ac:dyDescent="0.35">
      <c r="B51" s="143">
        <f>+IN_Anagrafica!F53</f>
        <v>0</v>
      </c>
      <c r="C51" s="114">
        <f>+IN_Anagrafica!D53</f>
        <v>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44"/>
      <c r="N51" s="126"/>
      <c r="O51" s="126"/>
      <c r="P51" s="126"/>
      <c r="Q51" s="126"/>
      <c r="R51" s="126"/>
    </row>
    <row r="52" spans="2:18" x14ac:dyDescent="0.35">
      <c r="B52" s="143">
        <f>+IN_Anagrafica!F54</f>
        <v>0</v>
      </c>
      <c r="C52" s="114">
        <f>+IN_Anagrafica!D54</f>
        <v>0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44"/>
      <c r="N52" s="126"/>
      <c r="O52" s="126"/>
      <c r="P52" s="126"/>
      <c r="Q52" s="126"/>
      <c r="R52" s="126"/>
    </row>
    <row r="53" spans="2:18" x14ac:dyDescent="0.35">
      <c r="B53" s="143">
        <f>+IN_Anagrafica!F55</f>
        <v>0</v>
      </c>
      <c r="C53" s="114">
        <f>+IN_Anagrafica!D55</f>
        <v>0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44"/>
      <c r="N53" s="126"/>
      <c r="O53" s="126"/>
      <c r="P53" s="126"/>
      <c r="Q53" s="126"/>
      <c r="R53" s="126"/>
    </row>
    <row r="54" spans="2:18" x14ac:dyDescent="0.35">
      <c r="B54" s="143">
        <f>+IN_Anagrafica!F56</f>
        <v>0</v>
      </c>
      <c r="C54" s="114">
        <f>+IN_Anagrafica!D56</f>
        <v>0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44"/>
      <c r="N54" s="126"/>
      <c r="O54" s="126"/>
      <c r="P54" s="126"/>
      <c r="Q54" s="126"/>
      <c r="R54" s="126"/>
    </row>
    <row r="55" spans="2:18" x14ac:dyDescent="0.35">
      <c r="B55" s="143">
        <f>+IN_Anagrafica!F57</f>
        <v>0</v>
      </c>
      <c r="C55" s="114">
        <f>+IN_Anagrafica!D57</f>
        <v>0</v>
      </c>
      <c r="D55" s="126"/>
      <c r="E55" s="126"/>
      <c r="F55" s="126"/>
      <c r="G55" s="126"/>
      <c r="H55" s="126"/>
      <c r="I55" s="126"/>
      <c r="J55" s="126"/>
      <c r="K55" s="126"/>
      <c r="L55" s="126"/>
      <c r="M55" s="144"/>
      <c r="N55" s="126"/>
      <c r="O55" s="126"/>
      <c r="P55" s="126"/>
      <c r="Q55" s="126"/>
      <c r="R55" s="126"/>
    </row>
    <row r="56" spans="2:18" x14ac:dyDescent="0.35">
      <c r="B56" s="143">
        <f>+IN_Anagrafica!F58</f>
        <v>0</v>
      </c>
      <c r="C56" s="114">
        <f>+IN_Anagrafica!D58</f>
        <v>0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44"/>
      <c r="N56" s="126"/>
      <c r="O56" s="126"/>
      <c r="P56" s="126"/>
      <c r="Q56" s="126"/>
      <c r="R56" s="126"/>
    </row>
    <row r="57" spans="2:18" x14ac:dyDescent="0.35">
      <c r="B57" s="143">
        <f>+IN_Anagrafica!F59</f>
        <v>0</v>
      </c>
      <c r="C57" s="114">
        <f>+IN_Anagrafica!D59</f>
        <v>0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44"/>
      <c r="N57" s="126"/>
      <c r="O57" s="126"/>
      <c r="P57" s="126"/>
      <c r="Q57" s="126"/>
      <c r="R57" s="126"/>
    </row>
    <row r="58" spans="2:18" x14ac:dyDescent="0.35">
      <c r="B58" s="143">
        <f>+IN_Anagrafica!F60</f>
        <v>0</v>
      </c>
      <c r="C58" s="114">
        <f>+IN_Anagrafica!D60</f>
        <v>0</v>
      </c>
      <c r="D58" s="126"/>
      <c r="E58" s="126"/>
      <c r="F58" s="126"/>
      <c r="G58" s="126"/>
      <c r="H58" s="126"/>
      <c r="I58" s="126"/>
      <c r="J58" s="126"/>
      <c r="K58" s="126"/>
      <c r="L58" s="126"/>
      <c r="M58" s="144"/>
      <c r="N58" s="126"/>
      <c r="O58" s="126"/>
      <c r="P58" s="126"/>
      <c r="Q58" s="126"/>
      <c r="R58" s="126"/>
    </row>
    <row r="59" spans="2:18" x14ac:dyDescent="0.35">
      <c r="B59" s="143">
        <f>+IN_Anagrafica!F61</f>
        <v>0</v>
      </c>
      <c r="C59" s="114">
        <f>+IN_Anagrafica!D61</f>
        <v>0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44"/>
      <c r="N59" s="126"/>
      <c r="O59" s="126"/>
      <c r="P59" s="126"/>
      <c r="Q59" s="126"/>
      <c r="R59" s="126"/>
    </row>
    <row r="60" spans="2:18" x14ac:dyDescent="0.35">
      <c r="B60" s="143">
        <f>+IN_Anagrafica!F62</f>
        <v>0</v>
      </c>
      <c r="C60" s="114">
        <f>+IN_Anagrafica!D62</f>
        <v>0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44"/>
      <c r="N60" s="126"/>
      <c r="O60" s="126"/>
      <c r="P60" s="126"/>
      <c r="Q60" s="126"/>
      <c r="R60" s="126"/>
    </row>
    <row r="61" spans="2:18" x14ac:dyDescent="0.35">
      <c r="B61" s="143">
        <f>+IN_Anagrafica!F63</f>
        <v>0</v>
      </c>
      <c r="C61" s="114">
        <f>+IN_Anagrafica!D63</f>
        <v>0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44"/>
      <c r="N61" s="126"/>
      <c r="O61" s="126"/>
      <c r="P61" s="126"/>
      <c r="Q61" s="126"/>
      <c r="R61" s="126"/>
    </row>
    <row r="62" spans="2:18" x14ac:dyDescent="0.35">
      <c r="B62" s="143">
        <f>+IN_Anagrafica!F64</f>
        <v>0</v>
      </c>
      <c r="C62" s="114">
        <f>+IN_Anagrafica!D64</f>
        <v>0</v>
      </c>
      <c r="D62" s="126"/>
      <c r="E62" s="126"/>
      <c r="F62" s="126"/>
      <c r="G62" s="126"/>
      <c r="H62" s="126"/>
      <c r="I62" s="126"/>
      <c r="J62" s="126"/>
      <c r="K62" s="126"/>
      <c r="L62" s="126"/>
      <c r="M62" s="144"/>
      <c r="N62" s="126"/>
      <c r="O62" s="126"/>
      <c r="P62" s="126"/>
      <c r="Q62" s="126"/>
      <c r="R62" s="126"/>
    </row>
    <row r="63" spans="2:18" x14ac:dyDescent="0.35">
      <c r="B63" s="143">
        <f>+IN_Anagrafica!F65</f>
        <v>0</v>
      </c>
      <c r="C63" s="114">
        <f>+IN_Anagrafica!D65</f>
        <v>0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44"/>
      <c r="N63" s="126"/>
      <c r="O63" s="126"/>
      <c r="P63" s="126"/>
      <c r="Q63" s="126"/>
      <c r="R63" s="126"/>
    </row>
    <row r="64" spans="2:18" x14ac:dyDescent="0.35">
      <c r="B64" s="143">
        <f>+IN_Anagrafica!F66</f>
        <v>0</v>
      </c>
      <c r="C64" s="114">
        <f>+IN_Anagrafica!D66</f>
        <v>0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44"/>
      <c r="N64" s="126"/>
      <c r="O64" s="126"/>
      <c r="P64" s="126"/>
      <c r="Q64" s="126"/>
      <c r="R64" s="126"/>
    </row>
    <row r="65" spans="2:18" x14ac:dyDescent="0.35">
      <c r="B65" s="143">
        <f>+IN_Anagrafica!F67</f>
        <v>0</v>
      </c>
      <c r="C65" s="114">
        <f>+IN_Anagrafica!D67</f>
        <v>0</v>
      </c>
      <c r="D65" s="126"/>
      <c r="E65" s="126"/>
      <c r="F65" s="126"/>
      <c r="G65" s="126"/>
      <c r="H65" s="126"/>
      <c r="I65" s="126"/>
      <c r="J65" s="126"/>
      <c r="K65" s="126"/>
      <c r="L65" s="126"/>
      <c r="M65" s="144"/>
      <c r="N65" s="126"/>
      <c r="O65" s="126"/>
      <c r="P65" s="126"/>
      <c r="Q65" s="126"/>
      <c r="R65" s="126"/>
    </row>
    <row r="66" spans="2:18" x14ac:dyDescent="0.35">
      <c r="B66" s="143">
        <f>+IN_Anagrafica!F68</f>
        <v>0</v>
      </c>
      <c r="C66" s="114">
        <f>+IN_Anagrafica!D68</f>
        <v>0</v>
      </c>
      <c r="D66" s="126"/>
      <c r="E66" s="126"/>
      <c r="F66" s="126"/>
      <c r="G66" s="126"/>
      <c r="H66" s="126"/>
      <c r="I66" s="126"/>
      <c r="J66" s="126"/>
      <c r="K66" s="126"/>
      <c r="L66" s="126"/>
      <c r="M66" s="144"/>
      <c r="N66" s="126"/>
      <c r="O66" s="126"/>
      <c r="P66" s="126"/>
      <c r="Q66" s="126"/>
      <c r="R66" s="126"/>
    </row>
    <row r="67" spans="2:18" x14ac:dyDescent="0.35">
      <c r="B67" s="143">
        <f>+IN_Anagrafica!F69</f>
        <v>0</v>
      </c>
      <c r="C67" s="114">
        <f>+IN_Anagrafica!D69</f>
        <v>0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44"/>
      <c r="N67" s="126"/>
      <c r="O67" s="126"/>
      <c r="P67" s="126"/>
      <c r="Q67" s="126"/>
      <c r="R67" s="126"/>
    </row>
    <row r="68" spans="2:18" x14ac:dyDescent="0.35">
      <c r="B68" s="143">
        <f>+IN_Anagrafica!F70</f>
        <v>0</v>
      </c>
      <c r="C68" s="114">
        <f>+IN_Anagrafica!D70</f>
        <v>0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44"/>
      <c r="N68" s="126"/>
      <c r="O68" s="126"/>
      <c r="P68" s="126"/>
      <c r="Q68" s="126"/>
      <c r="R68" s="126"/>
    </row>
    <row r="69" spans="2:18" x14ac:dyDescent="0.35">
      <c r="B69" s="143">
        <f>+IN_Anagrafica!F71</f>
        <v>0</v>
      </c>
      <c r="C69" s="114">
        <f>+IN_Anagrafica!D71</f>
        <v>0</v>
      </c>
      <c r="D69" s="126"/>
      <c r="E69" s="126"/>
      <c r="F69" s="126"/>
      <c r="G69" s="126"/>
      <c r="H69" s="126"/>
      <c r="I69" s="126"/>
      <c r="J69" s="126"/>
      <c r="K69" s="126"/>
      <c r="L69" s="126"/>
      <c r="M69" s="144"/>
      <c r="N69" s="126"/>
      <c r="O69" s="126"/>
      <c r="P69" s="126"/>
      <c r="Q69" s="126"/>
      <c r="R69" s="126"/>
    </row>
    <row r="70" spans="2:18" x14ac:dyDescent="0.35">
      <c r="B70" s="143">
        <f>+IN_Anagrafica!F72</f>
        <v>0</v>
      </c>
      <c r="C70" s="114">
        <f>+IN_Anagrafica!D72</f>
        <v>0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44"/>
      <c r="N70" s="126"/>
      <c r="O70" s="126"/>
      <c r="P70" s="126"/>
      <c r="Q70" s="126"/>
      <c r="R70" s="126"/>
    </row>
    <row r="71" spans="2:18" x14ac:dyDescent="0.35">
      <c r="B71" s="143">
        <f>+IN_Anagrafica!F73</f>
        <v>0</v>
      </c>
      <c r="C71" s="114">
        <f>+IN_Anagrafica!D73</f>
        <v>0</v>
      </c>
      <c r="D71" s="126"/>
      <c r="E71" s="126"/>
      <c r="F71" s="126"/>
      <c r="G71" s="126"/>
      <c r="H71" s="126"/>
      <c r="I71" s="126"/>
      <c r="J71" s="126"/>
      <c r="K71" s="126"/>
      <c r="L71" s="126"/>
      <c r="M71" s="144"/>
      <c r="N71" s="126"/>
      <c r="O71" s="126"/>
      <c r="P71" s="126"/>
      <c r="Q71" s="126"/>
      <c r="R71" s="126"/>
    </row>
    <row r="72" spans="2:18" x14ac:dyDescent="0.35">
      <c r="B72" s="143">
        <f>+IN_Anagrafica!F74</f>
        <v>0</v>
      </c>
      <c r="C72" s="114">
        <f>+IN_Anagrafica!D74</f>
        <v>0</v>
      </c>
      <c r="D72" s="126"/>
      <c r="E72" s="126"/>
      <c r="F72" s="126"/>
      <c r="G72" s="126"/>
      <c r="H72" s="126"/>
      <c r="I72" s="126"/>
      <c r="J72" s="126"/>
      <c r="K72" s="126"/>
      <c r="L72" s="126"/>
      <c r="M72" s="144"/>
      <c r="N72" s="126"/>
      <c r="O72" s="126"/>
      <c r="P72" s="126"/>
      <c r="Q72" s="126"/>
      <c r="R72" s="126"/>
    </row>
    <row r="73" spans="2:18" x14ac:dyDescent="0.35">
      <c r="B73" s="143">
        <f>+IN_Anagrafica!F75</f>
        <v>0</v>
      </c>
      <c r="C73" s="114">
        <f>+IN_Anagrafica!D75</f>
        <v>0</v>
      </c>
      <c r="D73" s="126"/>
      <c r="E73" s="126"/>
      <c r="F73" s="126"/>
      <c r="G73" s="126"/>
      <c r="H73" s="126"/>
      <c r="I73" s="126"/>
      <c r="J73" s="126"/>
      <c r="K73" s="126"/>
      <c r="L73" s="126"/>
      <c r="M73" s="144"/>
      <c r="N73" s="126"/>
      <c r="O73" s="126"/>
      <c r="P73" s="126"/>
      <c r="Q73" s="126"/>
      <c r="R73" s="126"/>
    </row>
    <row r="74" spans="2:18" x14ac:dyDescent="0.35">
      <c r="B74" s="143">
        <f>+IN_Anagrafica!F76</f>
        <v>0</v>
      </c>
      <c r="C74" s="114">
        <f>+IN_Anagrafica!D76</f>
        <v>0</v>
      </c>
      <c r="D74" s="126"/>
      <c r="E74" s="126"/>
      <c r="F74" s="126"/>
      <c r="G74" s="126"/>
      <c r="H74" s="126"/>
      <c r="I74" s="126"/>
      <c r="J74" s="126"/>
      <c r="K74" s="126"/>
      <c r="L74" s="126"/>
      <c r="M74" s="144"/>
      <c r="N74" s="126"/>
      <c r="O74" s="126"/>
      <c r="P74" s="126"/>
      <c r="Q74" s="126"/>
      <c r="R74" s="126"/>
    </row>
    <row r="75" spans="2:18" x14ac:dyDescent="0.35">
      <c r="B75" s="143">
        <f>+IN_Anagrafica!F77</f>
        <v>0</v>
      </c>
      <c r="C75" s="114">
        <f>+IN_Anagrafica!D77</f>
        <v>0</v>
      </c>
      <c r="D75" s="126"/>
      <c r="E75" s="126"/>
      <c r="F75" s="126"/>
      <c r="G75" s="126"/>
      <c r="H75" s="126"/>
      <c r="I75" s="126"/>
      <c r="J75" s="126"/>
      <c r="K75" s="126"/>
      <c r="L75" s="126"/>
      <c r="M75" s="144"/>
      <c r="N75" s="126"/>
      <c r="O75" s="126"/>
      <c r="P75" s="126"/>
      <c r="Q75" s="126"/>
      <c r="R75" s="126"/>
    </row>
    <row r="76" spans="2:18" x14ac:dyDescent="0.35">
      <c r="B76" s="143">
        <f>+IN_Anagrafica!F78</f>
        <v>0</v>
      </c>
      <c r="C76" s="114">
        <f>+IN_Anagrafica!D78</f>
        <v>0</v>
      </c>
      <c r="D76" s="126"/>
      <c r="E76" s="126"/>
      <c r="F76" s="126"/>
      <c r="G76" s="126"/>
      <c r="H76" s="126"/>
      <c r="I76" s="126"/>
      <c r="J76" s="126"/>
      <c r="K76" s="126"/>
      <c r="L76" s="126"/>
      <c r="M76" s="144"/>
      <c r="N76" s="126"/>
      <c r="O76" s="126"/>
      <c r="P76" s="126"/>
      <c r="Q76" s="126"/>
      <c r="R76" s="126"/>
    </row>
    <row r="77" spans="2:18" x14ac:dyDescent="0.35">
      <c r="B77" s="143">
        <f>+IN_Anagrafica!F79</f>
        <v>0</v>
      </c>
      <c r="C77" s="114">
        <f>+IN_Anagrafica!D79</f>
        <v>0</v>
      </c>
      <c r="D77" s="126"/>
      <c r="E77" s="126"/>
      <c r="F77" s="126"/>
      <c r="G77" s="126"/>
      <c r="H77" s="126"/>
      <c r="I77" s="126"/>
      <c r="J77" s="126"/>
      <c r="K77" s="126"/>
      <c r="L77" s="126"/>
      <c r="M77" s="144"/>
      <c r="N77" s="126"/>
      <c r="O77" s="126"/>
      <c r="P77" s="126"/>
      <c r="Q77" s="126"/>
      <c r="R77" s="126"/>
    </row>
    <row r="78" spans="2:18" x14ac:dyDescent="0.35">
      <c r="B78" s="143">
        <f>+IN_Anagrafica!F80</f>
        <v>0</v>
      </c>
      <c r="C78" s="114">
        <f>+IN_Anagrafica!D80</f>
        <v>0</v>
      </c>
      <c r="D78" s="126"/>
      <c r="E78" s="126"/>
      <c r="F78" s="126"/>
      <c r="G78" s="126"/>
      <c r="H78" s="126"/>
      <c r="I78" s="126"/>
      <c r="J78" s="126"/>
      <c r="K78" s="126"/>
      <c r="L78" s="126"/>
      <c r="M78" s="144"/>
      <c r="N78" s="126"/>
      <c r="O78" s="126"/>
      <c r="P78" s="126"/>
      <c r="Q78" s="126"/>
      <c r="R78" s="126"/>
    </row>
    <row r="79" spans="2:18" x14ac:dyDescent="0.35">
      <c r="B79" s="143">
        <f>+IN_Anagrafica!F81</f>
        <v>0</v>
      </c>
      <c r="C79" s="114">
        <f>+IN_Anagrafica!D81</f>
        <v>0</v>
      </c>
      <c r="D79" s="126"/>
      <c r="E79" s="126"/>
      <c r="F79" s="126"/>
      <c r="G79" s="126"/>
      <c r="H79" s="126"/>
      <c r="I79" s="126"/>
      <c r="J79" s="126"/>
      <c r="K79" s="126"/>
      <c r="L79" s="126"/>
      <c r="M79" s="144"/>
      <c r="N79" s="126"/>
      <c r="O79" s="126"/>
      <c r="P79" s="126"/>
      <c r="Q79" s="126"/>
      <c r="R79" s="126"/>
    </row>
    <row r="80" spans="2:18" x14ac:dyDescent="0.35">
      <c r="B80" s="143">
        <f>+IN_Anagrafica!F82</f>
        <v>0</v>
      </c>
      <c r="C80" s="114">
        <f>+IN_Anagrafica!D82</f>
        <v>0</v>
      </c>
      <c r="D80" s="126"/>
      <c r="E80" s="126"/>
      <c r="F80" s="126"/>
      <c r="G80" s="126"/>
      <c r="H80" s="126"/>
      <c r="I80" s="126"/>
      <c r="J80" s="126"/>
      <c r="K80" s="126"/>
      <c r="L80" s="126"/>
      <c r="M80" s="144"/>
      <c r="N80" s="126"/>
      <c r="O80" s="126"/>
      <c r="P80" s="126"/>
      <c r="Q80" s="126"/>
      <c r="R80" s="126"/>
    </row>
    <row r="81" spans="2:18" x14ac:dyDescent="0.35">
      <c r="B81" s="143">
        <f>+IN_Anagrafica!F83</f>
        <v>0</v>
      </c>
      <c r="C81" s="114">
        <f>+IN_Anagrafica!D83</f>
        <v>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44"/>
      <c r="N81" s="126"/>
      <c r="O81" s="126"/>
      <c r="P81" s="126"/>
      <c r="Q81" s="126"/>
      <c r="R81" s="126"/>
    </row>
    <row r="82" spans="2:18" x14ac:dyDescent="0.35">
      <c r="B82" s="143">
        <f>+IN_Anagrafica!F84</f>
        <v>0</v>
      </c>
      <c r="C82" s="114">
        <f>+IN_Anagrafica!D84</f>
        <v>0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44"/>
      <c r="N82" s="126"/>
      <c r="O82" s="126"/>
      <c r="P82" s="126"/>
      <c r="Q82" s="126"/>
      <c r="R82" s="126"/>
    </row>
    <row r="83" spans="2:18" x14ac:dyDescent="0.35">
      <c r="B83" s="143">
        <f>+IN_Anagrafica!F85</f>
        <v>0</v>
      </c>
      <c r="C83" s="114">
        <f>+IN_Anagrafica!D85</f>
        <v>0</v>
      </c>
      <c r="D83" s="126"/>
      <c r="E83" s="126"/>
      <c r="F83" s="126"/>
      <c r="G83" s="126"/>
      <c r="H83" s="126"/>
      <c r="I83" s="126"/>
      <c r="J83" s="126"/>
      <c r="K83" s="126"/>
      <c r="L83" s="126"/>
      <c r="M83" s="144"/>
      <c r="N83" s="126"/>
      <c r="O83" s="126"/>
      <c r="P83" s="126"/>
      <c r="Q83" s="126"/>
      <c r="R83" s="126"/>
    </row>
    <row r="84" spans="2:18" x14ac:dyDescent="0.35">
      <c r="B84" s="143">
        <f>+IN_Anagrafica!F86</f>
        <v>0</v>
      </c>
      <c r="C84" s="114">
        <f>+IN_Anagrafica!D86</f>
        <v>0</v>
      </c>
      <c r="D84" s="126"/>
      <c r="E84" s="126"/>
      <c r="F84" s="126"/>
      <c r="G84" s="126"/>
      <c r="H84" s="126"/>
      <c r="I84" s="126"/>
      <c r="J84" s="126"/>
      <c r="K84" s="126"/>
      <c r="L84" s="126"/>
      <c r="M84" s="144"/>
      <c r="N84" s="126"/>
      <c r="O84" s="126"/>
      <c r="P84" s="126"/>
      <c r="Q84" s="126"/>
      <c r="R84" s="126"/>
    </row>
    <row r="85" spans="2:18" x14ac:dyDescent="0.35">
      <c r="B85" s="143">
        <f>+IN_Anagrafica!F87</f>
        <v>0</v>
      </c>
      <c r="C85" s="114">
        <f>+IN_Anagrafica!D87</f>
        <v>0</v>
      </c>
      <c r="D85" s="126"/>
      <c r="E85" s="126"/>
      <c r="F85" s="126"/>
      <c r="G85" s="126"/>
      <c r="H85" s="126"/>
      <c r="I85" s="126"/>
      <c r="J85" s="126"/>
      <c r="K85" s="126"/>
      <c r="L85" s="126"/>
      <c r="M85" s="144"/>
      <c r="N85" s="126"/>
      <c r="O85" s="126"/>
      <c r="P85" s="126"/>
      <c r="Q85" s="126"/>
      <c r="R85" s="126"/>
    </row>
    <row r="86" spans="2:18" x14ac:dyDescent="0.35">
      <c r="B86" s="143">
        <f>+IN_Anagrafica!F88</f>
        <v>0</v>
      </c>
      <c r="C86" s="114">
        <f>+IN_Anagrafica!D88</f>
        <v>0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44"/>
      <c r="N86" s="126"/>
      <c r="O86" s="126"/>
      <c r="P86" s="126"/>
      <c r="Q86" s="126"/>
      <c r="R86" s="126"/>
    </row>
    <row r="87" spans="2:18" x14ac:dyDescent="0.35">
      <c r="B87" s="143">
        <f>+IN_Anagrafica!F151</f>
        <v>0</v>
      </c>
      <c r="C87" s="114">
        <f>+IN_Anagrafica!D151</f>
        <v>0</v>
      </c>
      <c r="D87" s="126"/>
      <c r="E87" s="126"/>
      <c r="F87" s="126"/>
      <c r="G87" s="126"/>
      <c r="H87" s="126"/>
      <c r="I87" s="126"/>
      <c r="J87" s="126"/>
      <c r="K87" s="126"/>
      <c r="L87" s="126"/>
      <c r="M87" s="144"/>
      <c r="N87" s="126"/>
      <c r="O87" s="126"/>
      <c r="P87" s="126"/>
      <c r="Q87" s="126"/>
      <c r="R87" s="126"/>
    </row>
    <row r="88" spans="2:18" x14ac:dyDescent="0.35">
      <c r="B88" s="143">
        <f>+IN_Anagrafica!F152</f>
        <v>0</v>
      </c>
      <c r="C88" s="114">
        <f>+IN_Anagrafica!D152</f>
        <v>0</v>
      </c>
      <c r="D88" s="126"/>
      <c r="E88" s="126"/>
      <c r="F88" s="126"/>
      <c r="G88" s="126"/>
      <c r="H88" s="126"/>
      <c r="I88" s="126"/>
      <c r="J88" s="126"/>
      <c r="K88" s="126"/>
      <c r="L88" s="126"/>
      <c r="M88" s="144"/>
      <c r="N88" s="126"/>
      <c r="O88" s="126"/>
      <c r="P88" s="126"/>
      <c r="Q88" s="126"/>
      <c r="R88" s="126"/>
    </row>
    <row r="89" spans="2:18" x14ac:dyDescent="0.35">
      <c r="B89" s="143">
        <f>+IN_Anagrafica!F153</f>
        <v>0</v>
      </c>
      <c r="C89" s="114">
        <f>+IN_Anagrafica!D153</f>
        <v>0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44"/>
      <c r="N89" s="126"/>
      <c r="O89" s="126"/>
      <c r="P89" s="126"/>
      <c r="Q89" s="126"/>
      <c r="R89" s="126"/>
    </row>
    <row r="90" spans="2:18" x14ac:dyDescent="0.35">
      <c r="B90" s="143">
        <f>+IN_Anagrafica!F154</f>
        <v>0</v>
      </c>
      <c r="C90" s="114">
        <f>+IN_Anagrafica!D154</f>
        <v>0</v>
      </c>
      <c r="D90" s="126"/>
      <c r="E90" s="126"/>
      <c r="F90" s="126"/>
      <c r="G90" s="126"/>
      <c r="H90" s="126"/>
      <c r="I90" s="126"/>
      <c r="J90" s="126"/>
      <c r="K90" s="126"/>
      <c r="L90" s="126"/>
      <c r="M90" s="144"/>
      <c r="N90" s="126"/>
      <c r="O90" s="126"/>
      <c r="P90" s="126"/>
      <c r="Q90" s="126"/>
      <c r="R90" s="126"/>
    </row>
    <row r="91" spans="2:18" x14ac:dyDescent="0.35">
      <c r="B91" s="143">
        <f>+IN_Anagrafica!F155</f>
        <v>0</v>
      </c>
      <c r="C91" s="114">
        <f>+IN_Anagrafica!D155</f>
        <v>0</v>
      </c>
      <c r="D91" s="126"/>
      <c r="E91" s="126"/>
      <c r="F91" s="126"/>
      <c r="G91" s="126"/>
      <c r="H91" s="126"/>
      <c r="I91" s="126"/>
      <c r="J91" s="126"/>
      <c r="K91" s="126"/>
      <c r="L91" s="126"/>
      <c r="M91" s="144"/>
      <c r="N91" s="126"/>
      <c r="O91" s="126"/>
      <c r="P91" s="126"/>
      <c r="Q91" s="126"/>
      <c r="R91" s="126"/>
    </row>
    <row r="92" spans="2:18" x14ac:dyDescent="0.35">
      <c r="B92" s="143">
        <f>+IN_Anagrafica!F156</f>
        <v>0</v>
      </c>
      <c r="C92" s="114">
        <f>+IN_Anagrafica!D156</f>
        <v>0</v>
      </c>
      <c r="D92" s="126"/>
      <c r="E92" s="126"/>
      <c r="F92" s="126"/>
      <c r="G92" s="126"/>
      <c r="H92" s="126"/>
      <c r="I92" s="126"/>
      <c r="J92" s="126"/>
      <c r="K92" s="126"/>
      <c r="L92" s="126"/>
      <c r="M92" s="144"/>
      <c r="N92" s="126"/>
      <c r="O92" s="126"/>
      <c r="P92" s="126"/>
      <c r="Q92" s="126"/>
      <c r="R92" s="126"/>
    </row>
    <row r="93" spans="2:18" x14ac:dyDescent="0.35">
      <c r="B93" s="143">
        <f>+IN_Anagrafica!F157</f>
        <v>0</v>
      </c>
      <c r="C93" s="114">
        <f>+IN_Anagrafica!D157</f>
        <v>0</v>
      </c>
      <c r="D93" s="126"/>
      <c r="E93" s="126"/>
      <c r="F93" s="126"/>
      <c r="G93" s="126"/>
      <c r="H93" s="126"/>
      <c r="I93" s="126"/>
      <c r="J93" s="126"/>
      <c r="K93" s="126"/>
      <c r="L93" s="126"/>
      <c r="M93" s="144"/>
      <c r="N93" s="126"/>
      <c r="O93" s="126"/>
      <c r="P93" s="126"/>
      <c r="Q93" s="126"/>
      <c r="R93" s="126"/>
    </row>
    <row r="94" spans="2:18" x14ac:dyDescent="0.35">
      <c r="B94" s="143">
        <f>+IN_Anagrafica!F158</f>
        <v>0</v>
      </c>
      <c r="C94" s="114">
        <f>+IN_Anagrafica!D158</f>
        <v>0</v>
      </c>
      <c r="D94" s="126"/>
      <c r="E94" s="126"/>
      <c r="F94" s="126"/>
      <c r="G94" s="126"/>
      <c r="H94" s="126"/>
      <c r="I94" s="126"/>
      <c r="J94" s="126"/>
      <c r="K94" s="126"/>
      <c r="L94" s="126"/>
      <c r="M94" s="144"/>
      <c r="N94" s="126"/>
      <c r="O94" s="126"/>
      <c r="P94" s="126"/>
      <c r="Q94" s="126"/>
      <c r="R94" s="126"/>
    </row>
    <row r="95" spans="2:18" x14ac:dyDescent="0.35">
      <c r="B95" s="143">
        <f>+IN_Anagrafica!F159</f>
        <v>0</v>
      </c>
      <c r="C95" s="114">
        <f>+IN_Anagrafica!D159</f>
        <v>0</v>
      </c>
      <c r="D95" s="126"/>
      <c r="E95" s="126"/>
      <c r="F95" s="126"/>
      <c r="G95" s="126"/>
      <c r="H95" s="126"/>
      <c r="I95" s="126"/>
      <c r="J95" s="126"/>
      <c r="K95" s="126"/>
      <c r="L95" s="126"/>
      <c r="M95" s="144"/>
      <c r="N95" s="126"/>
      <c r="O95" s="126"/>
      <c r="P95" s="126"/>
      <c r="Q95" s="126"/>
      <c r="R95" s="126"/>
    </row>
    <row r="96" spans="2:18" x14ac:dyDescent="0.35">
      <c r="B96" s="143">
        <f>+IN_Anagrafica!F160</f>
        <v>0</v>
      </c>
      <c r="C96" s="114">
        <f>+IN_Anagrafica!D160</f>
        <v>0</v>
      </c>
      <c r="D96" s="126"/>
      <c r="E96" s="126"/>
      <c r="F96" s="126"/>
      <c r="G96" s="126"/>
      <c r="H96" s="126"/>
      <c r="I96" s="126"/>
      <c r="J96" s="126"/>
      <c r="K96" s="126"/>
      <c r="L96" s="126"/>
      <c r="M96" s="144"/>
      <c r="N96" s="126"/>
      <c r="O96" s="126"/>
      <c r="P96" s="126"/>
      <c r="Q96" s="126"/>
      <c r="R96" s="126"/>
    </row>
    <row r="97" spans="2:18" x14ac:dyDescent="0.35">
      <c r="B97" s="143">
        <f>+IN_Anagrafica!F161</f>
        <v>0</v>
      </c>
      <c r="C97" s="114">
        <f>+IN_Anagrafica!D161</f>
        <v>0</v>
      </c>
      <c r="D97" s="126"/>
      <c r="E97" s="126"/>
      <c r="F97" s="126"/>
      <c r="G97" s="126"/>
      <c r="H97" s="126"/>
      <c r="I97" s="126"/>
      <c r="J97" s="126"/>
      <c r="K97" s="126"/>
      <c r="L97" s="126"/>
      <c r="M97" s="144"/>
      <c r="N97" s="126"/>
      <c r="O97" s="126"/>
      <c r="P97" s="126"/>
      <c r="Q97" s="126"/>
      <c r="R97" s="126"/>
    </row>
    <row r="98" spans="2:18" x14ac:dyDescent="0.35">
      <c r="B98" s="143">
        <f>+IN_Anagrafica!F162</f>
        <v>0</v>
      </c>
      <c r="C98" s="114">
        <f>+IN_Anagrafica!D162</f>
        <v>0</v>
      </c>
      <c r="D98" s="126"/>
      <c r="E98" s="126"/>
      <c r="F98" s="126"/>
      <c r="G98" s="126"/>
      <c r="H98" s="126"/>
      <c r="I98" s="126"/>
      <c r="J98" s="126"/>
      <c r="K98" s="126"/>
      <c r="L98" s="126"/>
      <c r="M98" s="144"/>
      <c r="N98" s="126"/>
      <c r="O98" s="126"/>
      <c r="P98" s="126"/>
      <c r="Q98" s="126"/>
      <c r="R98" s="126"/>
    </row>
    <row r="99" spans="2:18" x14ac:dyDescent="0.35">
      <c r="B99" s="143">
        <f>+IN_Anagrafica!F163</f>
        <v>0</v>
      </c>
      <c r="C99" s="114">
        <f>+IN_Anagrafica!D163</f>
        <v>0</v>
      </c>
      <c r="D99" s="126"/>
      <c r="E99" s="126"/>
      <c r="F99" s="126"/>
      <c r="G99" s="126"/>
      <c r="H99" s="126"/>
      <c r="I99" s="126"/>
      <c r="J99" s="126"/>
      <c r="K99" s="126"/>
      <c r="L99" s="126"/>
      <c r="M99" s="144"/>
      <c r="N99" s="126"/>
      <c r="O99" s="126"/>
      <c r="P99" s="126"/>
      <c r="Q99" s="126"/>
      <c r="R99" s="126"/>
    </row>
    <row r="100" spans="2:18" x14ac:dyDescent="0.35">
      <c r="B100" s="145">
        <f>+IN_Anagrafica!F164</f>
        <v>0</v>
      </c>
      <c r="C100" s="117">
        <f>+IN_Anagrafica!D164</f>
        <v>0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46"/>
      <c r="N100" s="128"/>
      <c r="O100" s="128"/>
      <c r="P100" s="128"/>
      <c r="Q100" s="128"/>
      <c r="R100" s="128"/>
    </row>
  </sheetData>
  <sheetProtection algorithmName="SHA-512" hashValue="oIdVQic2P6zqCEUhL0KkV8/oAFAf7wwAtCKCvZMp7NRYbNZnnPJVqjvCiYOirHWUhgSLVfnSMetMSGmAio/zng==" saltValue="wS6Xr5e753ChfD73oIk/AQ==" spinCount="100000" sheet="1" objects="1" scenarios="1"/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015A5-2AF2-4C57-B6B1-515A79526225}">
  <sheetPr>
    <tabColor theme="0" tint="-0.34998626667073579"/>
  </sheetPr>
  <dimension ref="A1:S100"/>
  <sheetViews>
    <sheetView zoomScale="77" zoomScaleNormal="77" workbookViewId="0">
      <selection activeCell="B1" sqref="B1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2.453125" style="70" customWidth="1"/>
    <col min="4" max="18" width="18.54296875" style="70" customWidth="1"/>
    <col min="19" max="16384" width="8.90625" style="70"/>
  </cols>
  <sheetData>
    <row r="1" spans="1:19" s="62" customFormat="1" ht="21" thickBot="1" x14ac:dyDescent="0.45">
      <c r="A1" s="1"/>
      <c r="B1" s="242" t="s">
        <v>282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  <c r="S1" s="112"/>
    </row>
    <row r="2" spans="1:19" ht="16.25" customHeight="1" thickTop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/>
      <c r="N2" s="1"/>
      <c r="O2" s="1"/>
      <c r="P2" s="1"/>
      <c r="Q2" s="1"/>
      <c r="R2" s="1"/>
    </row>
    <row r="3" spans="1:19" s="62" customFormat="1" ht="20.5" x14ac:dyDescent="0.4">
      <c r="A3" s="1"/>
      <c r="B3" s="243"/>
      <c r="C3" s="244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  <c r="S3" s="112"/>
    </row>
    <row r="4" spans="1:19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9" ht="28" x14ac:dyDescent="0.35">
      <c r="A5" s="1"/>
      <c r="B5" s="1"/>
      <c r="C5" s="246" t="s">
        <v>196</v>
      </c>
      <c r="D5" s="247" t="s">
        <v>215</v>
      </c>
      <c r="E5" s="247" t="s">
        <v>216</v>
      </c>
      <c r="F5" s="247" t="s">
        <v>217</v>
      </c>
      <c r="G5" s="247" t="s">
        <v>218</v>
      </c>
      <c r="H5" s="247" t="s">
        <v>219</v>
      </c>
      <c r="I5" s="247" t="s">
        <v>220</v>
      </c>
      <c r="J5" s="247" t="s">
        <v>221</v>
      </c>
      <c r="K5" s="247" t="s">
        <v>222</v>
      </c>
      <c r="L5" s="247" t="s">
        <v>223</v>
      </c>
      <c r="M5" s="247" t="s">
        <v>224</v>
      </c>
      <c r="N5" s="247" t="s">
        <v>245</v>
      </c>
      <c r="O5" s="247" t="s">
        <v>246</v>
      </c>
      <c r="P5" s="247" t="s">
        <v>247</v>
      </c>
      <c r="Q5" s="247" t="s">
        <v>248</v>
      </c>
      <c r="R5" s="247" t="s">
        <v>249</v>
      </c>
    </row>
    <row r="6" spans="1:19" x14ac:dyDescent="0.35">
      <c r="A6" s="1"/>
      <c r="B6" s="1"/>
      <c r="C6" s="248" t="s">
        <v>227</v>
      </c>
      <c r="D6" s="263">
        <f>+PianoTariffarioAffidamento!F53</f>
        <v>0</v>
      </c>
      <c r="E6" s="263">
        <f>+PianoTariffarioAffidamento!G53</f>
        <v>0</v>
      </c>
      <c r="F6" s="263">
        <f>+PianoTariffarioAffidamento!H53</f>
        <v>0</v>
      </c>
      <c r="G6" s="263">
        <f>+PianoTariffarioAffidamento!I53</f>
        <v>0</v>
      </c>
      <c r="H6" s="263">
        <f>+PianoTariffarioAffidamento!J53</f>
        <v>0</v>
      </c>
      <c r="I6" s="263">
        <f>+PianoTariffarioAffidamento!K53</f>
        <v>0</v>
      </c>
      <c r="J6" s="263">
        <f>+PianoTariffarioAffidamento!L53</f>
        <v>0</v>
      </c>
      <c r="K6" s="263">
        <f>+PianoTariffarioAffidamento!M53</f>
        <v>0</v>
      </c>
      <c r="L6" s="263">
        <f>+PianoTariffarioAffidamento!N53</f>
        <v>0</v>
      </c>
      <c r="M6" s="263">
        <f>+PianoTariffarioAffidamento!O53</f>
        <v>0</v>
      </c>
      <c r="N6" s="263">
        <f>+PianoTariffarioAffidamento!P53</f>
        <v>0</v>
      </c>
      <c r="O6" s="263">
        <f>+PianoTariffarioAffidamento!Q53</f>
        <v>0</v>
      </c>
      <c r="P6" s="263">
        <f>+PianoTariffarioAffidamento!R53</f>
        <v>0</v>
      </c>
      <c r="Q6" s="263">
        <f>+PianoTariffarioAffidamento!S53</f>
        <v>0</v>
      </c>
      <c r="R6" s="263">
        <f>+PianoTariffarioAffidamento!T53</f>
        <v>0</v>
      </c>
    </row>
    <row r="7" spans="1:19" x14ac:dyDescent="0.35">
      <c r="A7" s="1"/>
      <c r="B7" s="1"/>
      <c r="C7" s="1"/>
      <c r="D7" s="250"/>
      <c r="E7" s="250"/>
      <c r="F7" s="250"/>
      <c r="G7" s="250"/>
      <c r="H7" s="250"/>
      <c r="I7" s="250"/>
      <c r="J7" s="250"/>
      <c r="K7" s="250"/>
      <c r="L7" s="250"/>
      <c r="M7"/>
      <c r="N7" s="1"/>
      <c r="O7" s="1"/>
      <c r="P7" s="1"/>
      <c r="Q7" s="1"/>
      <c r="R7" s="1"/>
    </row>
    <row r="8" spans="1:19" x14ac:dyDescent="0.35">
      <c r="A8" s="1"/>
      <c r="B8" s="1"/>
      <c r="C8" s="251" t="s">
        <v>214</v>
      </c>
      <c r="D8" s="252" t="e">
        <f>SUMPRODUCT(Tab_Kreg[1° anno di affidamento],Tab_Ta_1[1° anno di affidamento])/'Ta-1_AmbitoTariffario'!D8</f>
        <v>#DIV/0!</v>
      </c>
      <c r="E8" s="252" t="e">
        <f>SUMPRODUCT(Tab_Kreg[1° anno di affidamento],Tab_Ta_1[1° anno di affidamento])/'Ta-1_AmbitoTariffario'!E8</f>
        <v>#DIV/0!</v>
      </c>
      <c r="F8" s="252" t="e">
        <f>SUMPRODUCT(Tab_Kreg[1° anno di affidamento],Tab_Ta_1[1° anno di affidamento])/'Ta-1_AmbitoTariffario'!F8</f>
        <v>#DIV/0!</v>
      </c>
      <c r="G8" s="252" t="e">
        <f>SUMPRODUCT(Tab_Kreg[1° anno di affidamento],Tab_Ta_1[1° anno di affidamento])/'Ta-1_AmbitoTariffario'!G8</f>
        <v>#DIV/0!</v>
      </c>
      <c r="H8" s="252" t="e">
        <f>SUMPRODUCT(Tab_Kreg[1° anno di affidamento],Tab_Ta_1[1° anno di affidamento])/'Ta-1_AmbitoTariffario'!H8</f>
        <v>#DIV/0!</v>
      </c>
      <c r="I8" s="252" t="e">
        <f>SUMPRODUCT(Tab_Kreg[1° anno di affidamento],Tab_Ta_1[1° anno di affidamento])/'Ta-1_AmbitoTariffario'!I8</f>
        <v>#DIV/0!</v>
      </c>
      <c r="J8" s="252" t="e">
        <f>SUMPRODUCT(Tab_Kreg[1° anno di affidamento],Tab_Ta_1[1° anno di affidamento])/'Ta-1_AmbitoTariffario'!J8</f>
        <v>#DIV/0!</v>
      </c>
      <c r="K8" s="252" t="e">
        <f>SUMPRODUCT(Tab_Kreg[1° anno di affidamento],Tab_Ta_1[1° anno di affidamento])/'Ta-1_AmbitoTariffario'!K8</f>
        <v>#DIV/0!</v>
      </c>
      <c r="L8" s="252" t="e">
        <f>SUMPRODUCT(Tab_Kreg[1° anno di affidamento],Tab_Ta_1[1° anno di affidamento])/'Ta-1_AmbitoTariffario'!L8</f>
        <v>#DIV/0!</v>
      </c>
      <c r="M8" s="252" t="e">
        <f>SUMPRODUCT(Tab_Kreg[1° anno di affidamento],Tab_Ta_1[1° anno di affidamento])/'Ta-1_AmbitoTariffario'!M8</f>
        <v>#DIV/0!</v>
      </c>
      <c r="N8" s="252" t="e">
        <f>SUMPRODUCT(Tab_Kreg[1° anno di affidamento],Tab_Ta_1[1° anno di affidamento])/'Ta-1_AmbitoTariffario'!N8</f>
        <v>#DIV/0!</v>
      </c>
      <c r="O8" s="252" t="e">
        <f>SUMPRODUCT(Tab_Kreg[1° anno di affidamento],Tab_Ta_1[1° anno di affidamento])/'Ta-1_AmbitoTariffario'!O8</f>
        <v>#DIV/0!</v>
      </c>
      <c r="P8" s="252" t="e">
        <f>SUMPRODUCT(Tab_Kreg[1° anno di affidamento],Tab_Ta_1[1° anno di affidamento])/'Ta-1_AmbitoTariffario'!P8</f>
        <v>#DIV/0!</v>
      </c>
      <c r="Q8" s="252" t="e">
        <f>SUMPRODUCT(Tab_Kreg[1° anno di affidamento],Tab_Ta_1[1° anno di affidamento])/'Ta-1_AmbitoTariffario'!Q8</f>
        <v>#DIV/0!</v>
      </c>
      <c r="R8" s="252" t="e">
        <f>SUMPRODUCT(Tab_Kreg[1° anno di affidamento],Tab_Ta_1[1° anno di affidamento])/'Ta-1_AmbitoTariffario'!R8</f>
        <v>#DIV/0!</v>
      </c>
    </row>
    <row r="9" spans="1:19" x14ac:dyDescent="0.35">
      <c r="A9" s="1"/>
      <c r="B9" s="1"/>
      <c r="C9" s="253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</row>
    <row r="10" spans="1:19" x14ac:dyDescent="0.35">
      <c r="A10" s="1"/>
      <c r="B10" s="1"/>
      <c r="C10" s="255" t="s">
        <v>250</v>
      </c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</row>
    <row r="11" spans="1:19" x14ac:dyDescent="0.35">
      <c r="A11" s="1"/>
      <c r="B11" s="1"/>
      <c r="C11" s="255" t="s">
        <v>281</v>
      </c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</row>
    <row r="12" spans="1:19" ht="20.5" x14ac:dyDescent="0.4">
      <c r="A12" s="1"/>
      <c r="B12" s="256"/>
      <c r="C12" s="244"/>
      <c r="D12" s="1"/>
      <c r="E12" s="1"/>
      <c r="F12" s="1"/>
      <c r="G12" s="1"/>
      <c r="H12" s="1"/>
      <c r="I12" s="1"/>
      <c r="J12" s="1"/>
      <c r="K12" s="1"/>
      <c r="L12" s="1"/>
      <c r="M12"/>
      <c r="N12" s="1"/>
      <c r="O12" s="1"/>
      <c r="P12" s="1"/>
      <c r="Q12" s="1"/>
      <c r="R12" s="1"/>
    </row>
    <row r="13" spans="1:19" s="62" customFormat="1" ht="28" x14ac:dyDescent="0.4">
      <c r="A13" s="1"/>
      <c r="B13" s="243"/>
      <c r="C13" s="245" t="s">
        <v>283</v>
      </c>
      <c r="D13" s="245">
        <f>+D3</f>
        <v>2026</v>
      </c>
      <c r="E13" s="245">
        <f t="shared" ref="E13:R13" si="0">+E3</f>
        <v>2027</v>
      </c>
      <c r="F13" s="245">
        <f t="shared" si="0"/>
        <v>2028</v>
      </c>
      <c r="G13" s="245">
        <f t="shared" si="0"/>
        <v>2029</v>
      </c>
      <c r="H13" s="245">
        <f t="shared" si="0"/>
        <v>2030</v>
      </c>
      <c r="I13" s="245">
        <f t="shared" si="0"/>
        <v>2031</v>
      </c>
      <c r="J13" s="245">
        <f t="shared" si="0"/>
        <v>2032</v>
      </c>
      <c r="K13" s="245">
        <f t="shared" si="0"/>
        <v>2033</v>
      </c>
      <c r="L13" s="245">
        <f t="shared" si="0"/>
        <v>2034</v>
      </c>
      <c r="M13" s="245">
        <f t="shared" si="0"/>
        <v>2035</v>
      </c>
      <c r="N13" s="245">
        <f t="shared" si="0"/>
        <v>2036</v>
      </c>
      <c r="O13" s="245">
        <f t="shared" si="0"/>
        <v>2037</v>
      </c>
      <c r="P13" s="245">
        <f t="shared" si="0"/>
        <v>2038</v>
      </c>
      <c r="Q13" s="245">
        <f t="shared" si="0"/>
        <v>2039</v>
      </c>
      <c r="R13" s="245">
        <f t="shared" si="0"/>
        <v>2040</v>
      </c>
      <c r="S13" s="112"/>
    </row>
    <row r="14" spans="1:19" hidden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ht="28" x14ac:dyDescent="0.35">
      <c r="A15" s="1"/>
      <c r="B15" s="257" t="s">
        <v>101</v>
      </c>
      <c r="C15" s="258" t="s">
        <v>195</v>
      </c>
      <c r="D15" s="259" t="s">
        <v>215</v>
      </c>
      <c r="E15" s="259" t="s">
        <v>216</v>
      </c>
      <c r="F15" s="259" t="s">
        <v>217</v>
      </c>
      <c r="G15" s="259" t="s">
        <v>218</v>
      </c>
      <c r="H15" s="259" t="s">
        <v>219</v>
      </c>
      <c r="I15" s="259" t="s">
        <v>220</v>
      </c>
      <c r="J15" s="259" t="s">
        <v>221</v>
      </c>
      <c r="K15" s="259" t="s">
        <v>222</v>
      </c>
      <c r="L15" s="259" t="s">
        <v>223</v>
      </c>
      <c r="M15" s="260" t="s">
        <v>224</v>
      </c>
      <c r="N15" s="261" t="s">
        <v>245</v>
      </c>
      <c r="O15" s="261" t="s">
        <v>246</v>
      </c>
      <c r="P15" s="261" t="s">
        <v>247</v>
      </c>
      <c r="Q15" s="261" t="s">
        <v>248</v>
      </c>
      <c r="R15" s="261" t="s">
        <v>249</v>
      </c>
    </row>
    <row r="16" spans="1:19" x14ac:dyDescent="0.35">
      <c r="B16" s="113">
        <f>+IN_Anagrafica!F18</f>
        <v>0</v>
      </c>
      <c r="C16" s="114">
        <f>+IN_Anagrafica!D18</f>
        <v>0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20"/>
      <c r="N16" s="127"/>
      <c r="O16" s="127"/>
      <c r="P16" s="127"/>
      <c r="Q16" s="127"/>
      <c r="R16" s="127"/>
    </row>
    <row r="17" spans="2:18" x14ac:dyDescent="0.35">
      <c r="B17" s="113">
        <f>+IN_Anagrafica!F19</f>
        <v>0</v>
      </c>
      <c r="C17" s="114">
        <f>+IN_Anagrafica!D19</f>
        <v>0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20"/>
      <c r="N17" s="126"/>
      <c r="O17" s="126"/>
      <c r="P17" s="126"/>
      <c r="Q17" s="126"/>
      <c r="R17" s="126"/>
    </row>
    <row r="18" spans="2:18" x14ac:dyDescent="0.35">
      <c r="B18" s="113">
        <f>+IN_Anagrafica!F20</f>
        <v>0</v>
      </c>
      <c r="C18" s="114">
        <f>+IN_Anagrafica!D20</f>
        <v>0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20"/>
      <c r="N18" s="126"/>
      <c r="O18" s="126"/>
      <c r="P18" s="126"/>
      <c r="Q18" s="126"/>
      <c r="R18" s="126"/>
    </row>
    <row r="19" spans="2:18" x14ac:dyDescent="0.35">
      <c r="B19" s="143">
        <f>+IN_Anagrafica!F21</f>
        <v>0</v>
      </c>
      <c r="C19" s="114">
        <f>+IN_Anagrafica!D21</f>
        <v>0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44"/>
      <c r="N19" s="126"/>
      <c r="O19" s="126"/>
      <c r="P19" s="126"/>
      <c r="Q19" s="126"/>
      <c r="R19" s="126"/>
    </row>
    <row r="20" spans="2:18" x14ac:dyDescent="0.35">
      <c r="B20" s="143">
        <f>+IN_Anagrafica!F22</f>
        <v>0</v>
      </c>
      <c r="C20" s="114">
        <f>+IN_Anagrafica!D22</f>
        <v>0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44"/>
      <c r="N20" s="126"/>
      <c r="O20" s="126"/>
      <c r="P20" s="126"/>
      <c r="Q20" s="126"/>
      <c r="R20" s="126"/>
    </row>
    <row r="21" spans="2:18" x14ac:dyDescent="0.35">
      <c r="B21" s="143">
        <f>+IN_Anagrafica!F23</f>
        <v>0</v>
      </c>
      <c r="C21" s="114">
        <f>+IN_Anagrafica!D23</f>
        <v>0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44"/>
      <c r="N21" s="126"/>
      <c r="O21" s="126"/>
      <c r="P21" s="126"/>
      <c r="Q21" s="126"/>
      <c r="R21" s="126"/>
    </row>
    <row r="22" spans="2:18" x14ac:dyDescent="0.35">
      <c r="B22" s="143">
        <f>+IN_Anagrafica!F24</f>
        <v>0</v>
      </c>
      <c r="C22" s="114">
        <f>+IN_Anagrafica!D24</f>
        <v>0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44"/>
      <c r="N22" s="126"/>
      <c r="O22" s="126"/>
      <c r="P22" s="126"/>
      <c r="Q22" s="126"/>
      <c r="R22" s="126"/>
    </row>
    <row r="23" spans="2:18" x14ac:dyDescent="0.35">
      <c r="B23" s="143">
        <f>+IN_Anagrafica!F25</f>
        <v>0</v>
      </c>
      <c r="C23" s="114">
        <f>+IN_Anagrafica!D25</f>
        <v>0</v>
      </c>
      <c r="D23" s="126"/>
      <c r="E23" s="126"/>
      <c r="F23" s="126"/>
      <c r="G23" s="126"/>
      <c r="H23" s="126"/>
      <c r="I23" s="126"/>
      <c r="J23" s="126"/>
      <c r="K23" s="126"/>
      <c r="L23" s="126"/>
      <c r="M23" s="144"/>
      <c r="N23" s="126"/>
      <c r="O23" s="126"/>
      <c r="P23" s="126"/>
      <c r="Q23" s="126"/>
      <c r="R23" s="126"/>
    </row>
    <row r="24" spans="2:18" x14ac:dyDescent="0.35">
      <c r="B24" s="143">
        <f>+IN_Anagrafica!F26</f>
        <v>0</v>
      </c>
      <c r="C24" s="114">
        <f>+IN_Anagrafica!D26</f>
        <v>0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44"/>
      <c r="N24" s="126"/>
      <c r="O24" s="126"/>
      <c r="P24" s="126"/>
      <c r="Q24" s="126"/>
      <c r="R24" s="126"/>
    </row>
    <row r="25" spans="2:18" x14ac:dyDescent="0.35">
      <c r="B25" s="143">
        <f>+IN_Anagrafica!F27</f>
        <v>0</v>
      </c>
      <c r="C25" s="114">
        <f>+IN_Anagrafica!D27</f>
        <v>0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44"/>
      <c r="N25" s="126"/>
      <c r="O25" s="126"/>
      <c r="P25" s="126"/>
      <c r="Q25" s="126"/>
      <c r="R25" s="126"/>
    </row>
    <row r="26" spans="2:18" x14ac:dyDescent="0.35">
      <c r="B26" s="143">
        <f>+IN_Anagrafica!F28</f>
        <v>0</v>
      </c>
      <c r="C26" s="114">
        <f>+IN_Anagrafica!D28</f>
        <v>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44"/>
      <c r="N26" s="126"/>
      <c r="O26" s="126"/>
      <c r="P26" s="126"/>
      <c r="Q26" s="126"/>
      <c r="R26" s="126"/>
    </row>
    <row r="27" spans="2:18" x14ac:dyDescent="0.35">
      <c r="B27" s="143">
        <f>+IN_Anagrafica!F29</f>
        <v>0</v>
      </c>
      <c r="C27" s="114">
        <f>+IN_Anagrafica!D29</f>
        <v>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44"/>
      <c r="N27" s="126"/>
      <c r="O27" s="126"/>
      <c r="P27" s="126"/>
      <c r="Q27" s="126"/>
      <c r="R27" s="126"/>
    </row>
    <row r="28" spans="2:18" x14ac:dyDescent="0.35">
      <c r="B28" s="143">
        <f>+IN_Anagrafica!F30</f>
        <v>0</v>
      </c>
      <c r="C28" s="114">
        <f>+IN_Anagrafica!D30</f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44"/>
      <c r="N28" s="126"/>
      <c r="O28" s="126"/>
      <c r="P28" s="126"/>
      <c r="Q28" s="126"/>
      <c r="R28" s="126"/>
    </row>
    <row r="29" spans="2:18" x14ac:dyDescent="0.35">
      <c r="B29" s="143">
        <f>+IN_Anagrafica!F31</f>
        <v>0</v>
      </c>
      <c r="C29" s="114">
        <f>+IN_Anagrafica!D31</f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44"/>
      <c r="N29" s="126"/>
      <c r="O29" s="126"/>
      <c r="P29" s="126"/>
      <c r="Q29" s="126"/>
      <c r="R29" s="126"/>
    </row>
    <row r="30" spans="2:18" x14ac:dyDescent="0.35">
      <c r="B30" s="143">
        <f>+IN_Anagrafica!F32</f>
        <v>0</v>
      </c>
      <c r="C30" s="114">
        <f>+IN_Anagrafica!D32</f>
        <v>0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44"/>
      <c r="N30" s="126"/>
      <c r="O30" s="126"/>
      <c r="P30" s="126"/>
      <c r="Q30" s="126"/>
      <c r="R30" s="126"/>
    </row>
    <row r="31" spans="2:18" x14ac:dyDescent="0.35">
      <c r="B31" s="143">
        <f>+IN_Anagrafica!F33</f>
        <v>0</v>
      </c>
      <c r="C31" s="114">
        <f>+IN_Anagrafica!D33</f>
        <v>0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44"/>
      <c r="N31" s="126"/>
      <c r="O31" s="126"/>
      <c r="P31" s="126"/>
      <c r="Q31" s="126"/>
      <c r="R31" s="126"/>
    </row>
    <row r="32" spans="2:18" x14ac:dyDescent="0.35">
      <c r="B32" s="143">
        <f>+IN_Anagrafica!F34</f>
        <v>0</v>
      </c>
      <c r="C32" s="114">
        <f>+IN_Anagrafica!D34</f>
        <v>0</v>
      </c>
      <c r="D32" s="126"/>
      <c r="E32" s="126"/>
      <c r="F32" s="126"/>
      <c r="G32" s="126"/>
      <c r="H32" s="126"/>
      <c r="I32" s="126"/>
      <c r="J32" s="126"/>
      <c r="K32" s="126"/>
      <c r="L32" s="126"/>
      <c r="M32" s="144"/>
      <c r="N32" s="126"/>
      <c r="O32" s="126"/>
      <c r="P32" s="126"/>
      <c r="Q32" s="126"/>
      <c r="R32" s="126"/>
    </row>
    <row r="33" spans="2:18" x14ac:dyDescent="0.35">
      <c r="B33" s="143">
        <f>+IN_Anagrafica!F35</f>
        <v>0</v>
      </c>
      <c r="C33" s="114">
        <f>+IN_Anagrafica!D35</f>
        <v>0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44"/>
      <c r="N33" s="126"/>
      <c r="O33" s="126"/>
      <c r="P33" s="126"/>
      <c r="Q33" s="126"/>
      <c r="R33" s="126"/>
    </row>
    <row r="34" spans="2:18" x14ac:dyDescent="0.35">
      <c r="B34" s="143">
        <f>+IN_Anagrafica!F36</f>
        <v>0</v>
      </c>
      <c r="C34" s="114">
        <f>+IN_Anagrafica!D36</f>
        <v>0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44"/>
      <c r="N34" s="126"/>
      <c r="O34" s="126"/>
      <c r="P34" s="126"/>
      <c r="Q34" s="126"/>
      <c r="R34" s="126"/>
    </row>
    <row r="35" spans="2:18" x14ac:dyDescent="0.35">
      <c r="B35" s="143">
        <f>+IN_Anagrafica!F37</f>
        <v>0</v>
      </c>
      <c r="C35" s="114">
        <f>+IN_Anagrafica!D37</f>
        <v>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44"/>
      <c r="N35" s="126"/>
      <c r="O35" s="126"/>
      <c r="P35" s="126"/>
      <c r="Q35" s="126"/>
      <c r="R35" s="126"/>
    </row>
    <row r="36" spans="2:18" x14ac:dyDescent="0.35">
      <c r="B36" s="143">
        <f>+IN_Anagrafica!F38</f>
        <v>0</v>
      </c>
      <c r="C36" s="114">
        <f>+IN_Anagrafica!D38</f>
        <v>0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44"/>
      <c r="N36" s="126"/>
      <c r="O36" s="126"/>
      <c r="P36" s="126"/>
      <c r="Q36" s="126"/>
      <c r="R36" s="126"/>
    </row>
    <row r="37" spans="2:18" x14ac:dyDescent="0.35">
      <c r="B37" s="143">
        <f>+IN_Anagrafica!F39</f>
        <v>0</v>
      </c>
      <c r="C37" s="114">
        <f>+IN_Anagrafica!D39</f>
        <v>0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44"/>
      <c r="N37" s="126"/>
      <c r="O37" s="126"/>
      <c r="P37" s="126"/>
      <c r="Q37" s="126"/>
      <c r="R37" s="126"/>
    </row>
    <row r="38" spans="2:18" x14ac:dyDescent="0.35">
      <c r="B38" s="143">
        <f>+IN_Anagrafica!F40</f>
        <v>0</v>
      </c>
      <c r="C38" s="114">
        <f>+IN_Anagrafica!D40</f>
        <v>0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44"/>
      <c r="N38" s="126"/>
      <c r="O38" s="126"/>
      <c r="P38" s="126"/>
      <c r="Q38" s="126"/>
      <c r="R38" s="126"/>
    </row>
    <row r="39" spans="2:18" x14ac:dyDescent="0.35">
      <c r="B39" s="143">
        <f>+IN_Anagrafica!F41</f>
        <v>0</v>
      </c>
      <c r="C39" s="114">
        <f>+IN_Anagrafica!D41</f>
        <v>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44"/>
      <c r="N39" s="126"/>
      <c r="O39" s="126"/>
      <c r="P39" s="126"/>
      <c r="Q39" s="126"/>
      <c r="R39" s="126"/>
    </row>
    <row r="40" spans="2:18" x14ac:dyDescent="0.35">
      <c r="B40" s="143">
        <f>+IN_Anagrafica!F42</f>
        <v>0</v>
      </c>
      <c r="C40" s="114">
        <f>+IN_Anagrafica!D42</f>
        <v>0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44"/>
      <c r="N40" s="126"/>
      <c r="O40" s="126"/>
      <c r="P40" s="126"/>
      <c r="Q40" s="126"/>
      <c r="R40" s="126"/>
    </row>
    <row r="41" spans="2:18" x14ac:dyDescent="0.35">
      <c r="B41" s="143">
        <f>+IN_Anagrafica!F43</f>
        <v>0</v>
      </c>
      <c r="C41" s="114">
        <f>+IN_Anagrafica!D43</f>
        <v>0</v>
      </c>
      <c r="D41" s="126"/>
      <c r="E41" s="126"/>
      <c r="F41" s="126"/>
      <c r="G41" s="126"/>
      <c r="H41" s="126"/>
      <c r="I41" s="126"/>
      <c r="J41" s="126"/>
      <c r="K41" s="126"/>
      <c r="L41" s="126"/>
      <c r="M41" s="144"/>
      <c r="N41" s="126"/>
      <c r="O41" s="126"/>
      <c r="P41" s="126"/>
      <c r="Q41" s="126"/>
      <c r="R41" s="126"/>
    </row>
    <row r="42" spans="2:18" x14ac:dyDescent="0.35">
      <c r="B42" s="143">
        <f>+IN_Anagrafica!F44</f>
        <v>0</v>
      </c>
      <c r="C42" s="114">
        <f>+IN_Anagrafica!D44</f>
        <v>0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44"/>
      <c r="N42" s="126"/>
      <c r="O42" s="126"/>
      <c r="P42" s="126"/>
      <c r="Q42" s="126"/>
      <c r="R42" s="126"/>
    </row>
    <row r="43" spans="2:18" x14ac:dyDescent="0.35">
      <c r="B43" s="143">
        <f>+IN_Anagrafica!F45</f>
        <v>0</v>
      </c>
      <c r="C43" s="114">
        <f>+IN_Anagrafica!D45</f>
        <v>0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44"/>
      <c r="N43" s="126"/>
      <c r="O43" s="126"/>
      <c r="P43" s="126"/>
      <c r="Q43" s="126"/>
      <c r="R43" s="126"/>
    </row>
    <row r="44" spans="2:18" x14ac:dyDescent="0.35">
      <c r="B44" s="143">
        <f>+IN_Anagrafica!F46</f>
        <v>0</v>
      </c>
      <c r="C44" s="114">
        <f>+IN_Anagrafica!D46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44"/>
      <c r="N44" s="126"/>
      <c r="O44" s="126"/>
      <c r="P44" s="126"/>
      <c r="Q44" s="126"/>
      <c r="R44" s="126"/>
    </row>
    <row r="45" spans="2:18" x14ac:dyDescent="0.35">
      <c r="B45" s="143">
        <f>+IN_Anagrafica!F47</f>
        <v>0</v>
      </c>
      <c r="C45" s="114">
        <f>+IN_Anagrafica!D47</f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44"/>
      <c r="N45" s="126"/>
      <c r="O45" s="126"/>
      <c r="P45" s="126"/>
      <c r="Q45" s="126"/>
      <c r="R45" s="126"/>
    </row>
    <row r="46" spans="2:18" x14ac:dyDescent="0.35">
      <c r="B46" s="143">
        <f>+IN_Anagrafica!F48</f>
        <v>0</v>
      </c>
      <c r="C46" s="114">
        <f>+IN_Anagrafica!D48</f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44"/>
      <c r="N46" s="126"/>
      <c r="O46" s="126"/>
      <c r="P46" s="126"/>
      <c r="Q46" s="126"/>
      <c r="R46" s="126"/>
    </row>
    <row r="47" spans="2:18" x14ac:dyDescent="0.35">
      <c r="B47" s="143">
        <f>+IN_Anagrafica!F49</f>
        <v>0</v>
      </c>
      <c r="C47" s="114">
        <f>+IN_Anagrafica!D49</f>
        <v>0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44"/>
      <c r="N47" s="126"/>
      <c r="O47" s="126"/>
      <c r="P47" s="126"/>
      <c r="Q47" s="126"/>
      <c r="R47" s="126"/>
    </row>
    <row r="48" spans="2:18" x14ac:dyDescent="0.35">
      <c r="B48" s="143">
        <f>+IN_Anagrafica!F50</f>
        <v>0</v>
      </c>
      <c r="C48" s="114">
        <f>+IN_Anagrafica!D50</f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44"/>
      <c r="N48" s="126"/>
      <c r="O48" s="126"/>
      <c r="P48" s="126"/>
      <c r="Q48" s="126"/>
      <c r="R48" s="126"/>
    </row>
    <row r="49" spans="2:18" x14ac:dyDescent="0.35">
      <c r="B49" s="143">
        <f>+IN_Anagrafica!F51</f>
        <v>0</v>
      </c>
      <c r="C49" s="114">
        <f>+IN_Anagrafica!D51</f>
        <v>0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44"/>
      <c r="N49" s="126"/>
      <c r="O49" s="126"/>
      <c r="P49" s="126"/>
      <c r="Q49" s="126"/>
      <c r="R49" s="126"/>
    </row>
    <row r="50" spans="2:18" x14ac:dyDescent="0.35">
      <c r="B50" s="143">
        <f>+IN_Anagrafica!F52</f>
        <v>0</v>
      </c>
      <c r="C50" s="114">
        <f>+IN_Anagrafica!D52</f>
        <v>0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44"/>
      <c r="N50" s="126"/>
      <c r="O50" s="126"/>
      <c r="P50" s="126"/>
      <c r="Q50" s="126"/>
      <c r="R50" s="126"/>
    </row>
    <row r="51" spans="2:18" x14ac:dyDescent="0.35">
      <c r="B51" s="143">
        <f>+IN_Anagrafica!F53</f>
        <v>0</v>
      </c>
      <c r="C51" s="114">
        <f>+IN_Anagrafica!D53</f>
        <v>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44"/>
      <c r="N51" s="126"/>
      <c r="O51" s="126"/>
      <c r="P51" s="126"/>
      <c r="Q51" s="126"/>
      <c r="R51" s="126"/>
    </row>
    <row r="52" spans="2:18" x14ac:dyDescent="0.35">
      <c r="B52" s="143">
        <f>+IN_Anagrafica!F54</f>
        <v>0</v>
      </c>
      <c r="C52" s="114">
        <f>+IN_Anagrafica!D54</f>
        <v>0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44"/>
      <c r="N52" s="126"/>
      <c r="O52" s="126"/>
      <c r="P52" s="126"/>
      <c r="Q52" s="126"/>
      <c r="R52" s="126"/>
    </row>
    <row r="53" spans="2:18" x14ac:dyDescent="0.35">
      <c r="B53" s="143">
        <f>+IN_Anagrafica!F55</f>
        <v>0</v>
      </c>
      <c r="C53" s="114">
        <f>+IN_Anagrafica!D55</f>
        <v>0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44"/>
      <c r="N53" s="126"/>
      <c r="O53" s="126"/>
      <c r="P53" s="126"/>
      <c r="Q53" s="126"/>
      <c r="R53" s="126"/>
    </row>
    <row r="54" spans="2:18" x14ac:dyDescent="0.35">
      <c r="B54" s="143">
        <f>+IN_Anagrafica!F56</f>
        <v>0</v>
      </c>
      <c r="C54" s="114">
        <f>+IN_Anagrafica!D56</f>
        <v>0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44"/>
      <c r="N54" s="126"/>
      <c r="O54" s="126"/>
      <c r="P54" s="126"/>
      <c r="Q54" s="126"/>
      <c r="R54" s="126"/>
    </row>
    <row r="55" spans="2:18" x14ac:dyDescent="0.35">
      <c r="B55" s="143">
        <f>+IN_Anagrafica!F57</f>
        <v>0</v>
      </c>
      <c r="C55" s="114">
        <f>+IN_Anagrafica!D57</f>
        <v>0</v>
      </c>
      <c r="D55" s="126"/>
      <c r="E55" s="126"/>
      <c r="F55" s="126"/>
      <c r="G55" s="126"/>
      <c r="H55" s="126"/>
      <c r="I55" s="126"/>
      <c r="J55" s="126"/>
      <c r="K55" s="126"/>
      <c r="L55" s="126"/>
      <c r="M55" s="144"/>
      <c r="N55" s="126"/>
      <c r="O55" s="126"/>
      <c r="P55" s="126"/>
      <c r="Q55" s="126"/>
      <c r="R55" s="126"/>
    </row>
    <row r="56" spans="2:18" x14ac:dyDescent="0.35">
      <c r="B56" s="143">
        <f>+IN_Anagrafica!F58</f>
        <v>0</v>
      </c>
      <c r="C56" s="114">
        <f>+IN_Anagrafica!D58</f>
        <v>0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44"/>
      <c r="N56" s="126"/>
      <c r="O56" s="126"/>
      <c r="P56" s="126"/>
      <c r="Q56" s="126"/>
      <c r="R56" s="126"/>
    </row>
    <row r="57" spans="2:18" x14ac:dyDescent="0.35">
      <c r="B57" s="143">
        <f>+IN_Anagrafica!F59</f>
        <v>0</v>
      </c>
      <c r="C57" s="114">
        <f>+IN_Anagrafica!D59</f>
        <v>0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44"/>
      <c r="N57" s="126"/>
      <c r="O57" s="126"/>
      <c r="P57" s="126"/>
      <c r="Q57" s="126"/>
      <c r="R57" s="126"/>
    </row>
    <row r="58" spans="2:18" x14ac:dyDescent="0.35">
      <c r="B58" s="143">
        <f>+IN_Anagrafica!F60</f>
        <v>0</v>
      </c>
      <c r="C58" s="114">
        <f>+IN_Anagrafica!D60</f>
        <v>0</v>
      </c>
      <c r="D58" s="126"/>
      <c r="E58" s="126"/>
      <c r="F58" s="126"/>
      <c r="G58" s="126"/>
      <c r="H58" s="126"/>
      <c r="I58" s="126"/>
      <c r="J58" s="126"/>
      <c r="K58" s="126"/>
      <c r="L58" s="126"/>
      <c r="M58" s="144"/>
      <c r="N58" s="126"/>
      <c r="O58" s="126"/>
      <c r="P58" s="126"/>
      <c r="Q58" s="126"/>
      <c r="R58" s="126"/>
    </row>
    <row r="59" spans="2:18" x14ac:dyDescent="0.35">
      <c r="B59" s="143">
        <f>+IN_Anagrafica!F61</f>
        <v>0</v>
      </c>
      <c r="C59" s="114">
        <f>+IN_Anagrafica!D61</f>
        <v>0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44"/>
      <c r="N59" s="126"/>
      <c r="O59" s="126"/>
      <c r="P59" s="126"/>
      <c r="Q59" s="126"/>
      <c r="R59" s="126"/>
    </row>
    <row r="60" spans="2:18" x14ac:dyDescent="0.35">
      <c r="B60" s="143">
        <f>+IN_Anagrafica!F62</f>
        <v>0</v>
      </c>
      <c r="C60" s="114">
        <f>+IN_Anagrafica!D62</f>
        <v>0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44"/>
      <c r="N60" s="126"/>
      <c r="O60" s="126"/>
      <c r="P60" s="126"/>
      <c r="Q60" s="126"/>
      <c r="R60" s="126"/>
    </row>
    <row r="61" spans="2:18" x14ac:dyDescent="0.35">
      <c r="B61" s="143">
        <f>+IN_Anagrafica!F63</f>
        <v>0</v>
      </c>
      <c r="C61" s="114">
        <f>+IN_Anagrafica!D63</f>
        <v>0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44"/>
      <c r="N61" s="126"/>
      <c r="O61" s="126"/>
      <c r="P61" s="126"/>
      <c r="Q61" s="126"/>
      <c r="R61" s="126"/>
    </row>
    <row r="62" spans="2:18" x14ac:dyDescent="0.35">
      <c r="B62" s="143">
        <f>+IN_Anagrafica!F64</f>
        <v>0</v>
      </c>
      <c r="C62" s="114">
        <f>+IN_Anagrafica!D64</f>
        <v>0</v>
      </c>
      <c r="D62" s="126"/>
      <c r="E62" s="126"/>
      <c r="F62" s="126"/>
      <c r="G62" s="126"/>
      <c r="H62" s="126"/>
      <c r="I62" s="126"/>
      <c r="J62" s="126"/>
      <c r="K62" s="126"/>
      <c r="L62" s="126"/>
      <c r="M62" s="144"/>
      <c r="N62" s="126"/>
      <c r="O62" s="126"/>
      <c r="P62" s="126"/>
      <c r="Q62" s="126"/>
      <c r="R62" s="126"/>
    </row>
    <row r="63" spans="2:18" x14ac:dyDescent="0.35">
      <c r="B63" s="143">
        <f>+IN_Anagrafica!F65</f>
        <v>0</v>
      </c>
      <c r="C63" s="114">
        <f>+IN_Anagrafica!D65</f>
        <v>0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44"/>
      <c r="N63" s="126"/>
      <c r="O63" s="126"/>
      <c r="P63" s="126"/>
      <c r="Q63" s="126"/>
      <c r="R63" s="126"/>
    </row>
    <row r="64" spans="2:18" x14ac:dyDescent="0.35">
      <c r="B64" s="143">
        <f>+IN_Anagrafica!F66</f>
        <v>0</v>
      </c>
      <c r="C64" s="114">
        <f>+IN_Anagrafica!D66</f>
        <v>0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44"/>
      <c r="N64" s="126"/>
      <c r="O64" s="126"/>
      <c r="P64" s="126"/>
      <c r="Q64" s="126"/>
      <c r="R64" s="126"/>
    </row>
    <row r="65" spans="2:18" x14ac:dyDescent="0.35">
      <c r="B65" s="143">
        <f>+IN_Anagrafica!F67</f>
        <v>0</v>
      </c>
      <c r="C65" s="114">
        <f>+IN_Anagrafica!D67</f>
        <v>0</v>
      </c>
      <c r="D65" s="126"/>
      <c r="E65" s="126"/>
      <c r="F65" s="126"/>
      <c r="G65" s="126"/>
      <c r="H65" s="126"/>
      <c r="I65" s="126"/>
      <c r="J65" s="126"/>
      <c r="K65" s="126"/>
      <c r="L65" s="126"/>
      <c r="M65" s="144"/>
      <c r="N65" s="126"/>
      <c r="O65" s="126"/>
      <c r="P65" s="126"/>
      <c r="Q65" s="126"/>
      <c r="R65" s="126"/>
    </row>
    <row r="66" spans="2:18" x14ac:dyDescent="0.35">
      <c r="B66" s="143">
        <f>+IN_Anagrafica!F68</f>
        <v>0</v>
      </c>
      <c r="C66" s="114">
        <f>+IN_Anagrafica!D68</f>
        <v>0</v>
      </c>
      <c r="D66" s="126"/>
      <c r="E66" s="126"/>
      <c r="F66" s="126"/>
      <c r="G66" s="126"/>
      <c r="H66" s="126"/>
      <c r="I66" s="126"/>
      <c r="J66" s="126"/>
      <c r="K66" s="126"/>
      <c r="L66" s="126"/>
      <c r="M66" s="144"/>
      <c r="N66" s="126"/>
      <c r="O66" s="126"/>
      <c r="P66" s="126"/>
      <c r="Q66" s="126"/>
      <c r="R66" s="126"/>
    </row>
    <row r="67" spans="2:18" x14ac:dyDescent="0.35">
      <c r="B67" s="143">
        <f>+IN_Anagrafica!F69</f>
        <v>0</v>
      </c>
      <c r="C67" s="114">
        <f>+IN_Anagrafica!D69</f>
        <v>0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44"/>
      <c r="N67" s="126"/>
      <c r="O67" s="126"/>
      <c r="P67" s="126"/>
      <c r="Q67" s="126"/>
      <c r="R67" s="126"/>
    </row>
    <row r="68" spans="2:18" x14ac:dyDescent="0.35">
      <c r="B68" s="143">
        <f>+IN_Anagrafica!F70</f>
        <v>0</v>
      </c>
      <c r="C68" s="114">
        <f>+IN_Anagrafica!D70</f>
        <v>0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44"/>
      <c r="N68" s="126"/>
      <c r="O68" s="126"/>
      <c r="P68" s="126"/>
      <c r="Q68" s="126"/>
      <c r="R68" s="126"/>
    </row>
    <row r="69" spans="2:18" x14ac:dyDescent="0.35">
      <c r="B69" s="143">
        <f>+IN_Anagrafica!F71</f>
        <v>0</v>
      </c>
      <c r="C69" s="114">
        <f>+IN_Anagrafica!D71</f>
        <v>0</v>
      </c>
      <c r="D69" s="126"/>
      <c r="E69" s="126"/>
      <c r="F69" s="126"/>
      <c r="G69" s="126"/>
      <c r="H69" s="126"/>
      <c r="I69" s="126"/>
      <c r="J69" s="126"/>
      <c r="K69" s="126"/>
      <c r="L69" s="126"/>
      <c r="M69" s="144"/>
      <c r="N69" s="126"/>
      <c r="O69" s="126"/>
      <c r="P69" s="126"/>
      <c r="Q69" s="126"/>
      <c r="R69" s="126"/>
    </row>
    <row r="70" spans="2:18" x14ac:dyDescent="0.35">
      <c r="B70" s="143">
        <f>+IN_Anagrafica!F72</f>
        <v>0</v>
      </c>
      <c r="C70" s="114">
        <f>+IN_Anagrafica!D72</f>
        <v>0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44"/>
      <c r="N70" s="126"/>
      <c r="O70" s="126"/>
      <c r="P70" s="126"/>
      <c r="Q70" s="126"/>
      <c r="R70" s="126"/>
    </row>
    <row r="71" spans="2:18" x14ac:dyDescent="0.35">
      <c r="B71" s="143">
        <f>+IN_Anagrafica!F73</f>
        <v>0</v>
      </c>
      <c r="C71" s="114">
        <f>+IN_Anagrafica!D73</f>
        <v>0</v>
      </c>
      <c r="D71" s="126"/>
      <c r="E71" s="126"/>
      <c r="F71" s="126"/>
      <c r="G71" s="126"/>
      <c r="H71" s="126"/>
      <c r="I71" s="126"/>
      <c r="J71" s="126"/>
      <c r="K71" s="126"/>
      <c r="L71" s="126"/>
      <c r="M71" s="144"/>
      <c r="N71" s="126"/>
      <c r="O71" s="126"/>
      <c r="P71" s="126"/>
      <c r="Q71" s="126"/>
      <c r="R71" s="126"/>
    </row>
    <row r="72" spans="2:18" x14ac:dyDescent="0.35">
      <c r="B72" s="143">
        <f>+IN_Anagrafica!F74</f>
        <v>0</v>
      </c>
      <c r="C72" s="114">
        <f>+IN_Anagrafica!D74</f>
        <v>0</v>
      </c>
      <c r="D72" s="126"/>
      <c r="E72" s="126"/>
      <c r="F72" s="126"/>
      <c r="G72" s="126"/>
      <c r="H72" s="126"/>
      <c r="I72" s="126"/>
      <c r="J72" s="126"/>
      <c r="K72" s="126"/>
      <c r="L72" s="126"/>
      <c r="M72" s="144"/>
      <c r="N72" s="126"/>
      <c r="O72" s="126"/>
      <c r="P72" s="126"/>
      <c r="Q72" s="126"/>
      <c r="R72" s="126"/>
    </row>
    <row r="73" spans="2:18" x14ac:dyDescent="0.35">
      <c r="B73" s="143">
        <f>+IN_Anagrafica!F75</f>
        <v>0</v>
      </c>
      <c r="C73" s="114">
        <f>+IN_Anagrafica!D75</f>
        <v>0</v>
      </c>
      <c r="D73" s="126"/>
      <c r="E73" s="126"/>
      <c r="F73" s="126"/>
      <c r="G73" s="126"/>
      <c r="H73" s="126"/>
      <c r="I73" s="126"/>
      <c r="J73" s="126"/>
      <c r="K73" s="126"/>
      <c r="L73" s="126"/>
      <c r="M73" s="144"/>
      <c r="N73" s="126"/>
      <c r="O73" s="126"/>
      <c r="P73" s="126"/>
      <c r="Q73" s="126"/>
      <c r="R73" s="126"/>
    </row>
    <row r="74" spans="2:18" x14ac:dyDescent="0.35">
      <c r="B74" s="143">
        <f>+IN_Anagrafica!F76</f>
        <v>0</v>
      </c>
      <c r="C74" s="114">
        <f>+IN_Anagrafica!D76</f>
        <v>0</v>
      </c>
      <c r="D74" s="126"/>
      <c r="E74" s="126"/>
      <c r="F74" s="126"/>
      <c r="G74" s="126"/>
      <c r="H74" s="126"/>
      <c r="I74" s="126"/>
      <c r="J74" s="126"/>
      <c r="K74" s="126"/>
      <c r="L74" s="126"/>
      <c r="M74" s="144"/>
      <c r="N74" s="126"/>
      <c r="O74" s="126"/>
      <c r="P74" s="126"/>
      <c r="Q74" s="126"/>
      <c r="R74" s="126"/>
    </row>
    <row r="75" spans="2:18" x14ac:dyDescent="0.35">
      <c r="B75" s="143">
        <f>+IN_Anagrafica!F77</f>
        <v>0</v>
      </c>
      <c r="C75" s="114">
        <f>+IN_Anagrafica!D77</f>
        <v>0</v>
      </c>
      <c r="D75" s="126"/>
      <c r="E75" s="126"/>
      <c r="F75" s="126"/>
      <c r="G75" s="126"/>
      <c r="H75" s="126"/>
      <c r="I75" s="126"/>
      <c r="J75" s="126"/>
      <c r="K75" s="126"/>
      <c r="L75" s="126"/>
      <c r="M75" s="144"/>
      <c r="N75" s="126"/>
      <c r="O75" s="126"/>
      <c r="P75" s="126"/>
      <c r="Q75" s="126"/>
      <c r="R75" s="126"/>
    </row>
    <row r="76" spans="2:18" x14ac:dyDescent="0.35">
      <c r="B76" s="143">
        <f>+IN_Anagrafica!F78</f>
        <v>0</v>
      </c>
      <c r="C76" s="114">
        <f>+IN_Anagrafica!D78</f>
        <v>0</v>
      </c>
      <c r="D76" s="126"/>
      <c r="E76" s="126"/>
      <c r="F76" s="126"/>
      <c r="G76" s="126"/>
      <c r="H76" s="126"/>
      <c r="I76" s="126"/>
      <c r="J76" s="126"/>
      <c r="K76" s="126"/>
      <c r="L76" s="126"/>
      <c r="M76" s="144"/>
      <c r="N76" s="126"/>
      <c r="O76" s="126"/>
      <c r="P76" s="126"/>
      <c r="Q76" s="126"/>
      <c r="R76" s="126"/>
    </row>
    <row r="77" spans="2:18" x14ac:dyDescent="0.35">
      <c r="B77" s="143">
        <f>+IN_Anagrafica!F79</f>
        <v>0</v>
      </c>
      <c r="C77" s="114">
        <f>+IN_Anagrafica!D79</f>
        <v>0</v>
      </c>
      <c r="D77" s="126"/>
      <c r="E77" s="126"/>
      <c r="F77" s="126"/>
      <c r="G77" s="126"/>
      <c r="H77" s="126"/>
      <c r="I77" s="126"/>
      <c r="J77" s="126"/>
      <c r="K77" s="126"/>
      <c r="L77" s="126"/>
      <c r="M77" s="144"/>
      <c r="N77" s="126"/>
      <c r="O77" s="126"/>
      <c r="P77" s="126"/>
      <c r="Q77" s="126"/>
      <c r="R77" s="126"/>
    </row>
    <row r="78" spans="2:18" x14ac:dyDescent="0.35">
      <c r="B78" s="143">
        <f>+IN_Anagrafica!F80</f>
        <v>0</v>
      </c>
      <c r="C78" s="114">
        <f>+IN_Anagrafica!D80</f>
        <v>0</v>
      </c>
      <c r="D78" s="126"/>
      <c r="E78" s="126"/>
      <c r="F78" s="126"/>
      <c r="G78" s="126"/>
      <c r="H78" s="126"/>
      <c r="I78" s="126"/>
      <c r="J78" s="126"/>
      <c r="K78" s="126"/>
      <c r="L78" s="126"/>
      <c r="M78" s="144"/>
      <c r="N78" s="126"/>
      <c r="O78" s="126"/>
      <c r="P78" s="126"/>
      <c r="Q78" s="126"/>
      <c r="R78" s="126"/>
    </row>
    <row r="79" spans="2:18" x14ac:dyDescent="0.35">
      <c r="B79" s="143">
        <f>+IN_Anagrafica!F81</f>
        <v>0</v>
      </c>
      <c r="C79" s="114">
        <f>+IN_Anagrafica!D81</f>
        <v>0</v>
      </c>
      <c r="D79" s="126"/>
      <c r="E79" s="126"/>
      <c r="F79" s="126"/>
      <c r="G79" s="126"/>
      <c r="H79" s="126"/>
      <c r="I79" s="126"/>
      <c r="J79" s="126"/>
      <c r="K79" s="126"/>
      <c r="L79" s="126"/>
      <c r="M79" s="144"/>
      <c r="N79" s="126"/>
      <c r="O79" s="126"/>
      <c r="P79" s="126"/>
      <c r="Q79" s="126"/>
      <c r="R79" s="126"/>
    </row>
    <row r="80" spans="2:18" x14ac:dyDescent="0.35">
      <c r="B80" s="143">
        <f>+IN_Anagrafica!F82</f>
        <v>0</v>
      </c>
      <c r="C80" s="114">
        <f>+IN_Anagrafica!D82</f>
        <v>0</v>
      </c>
      <c r="D80" s="126"/>
      <c r="E80" s="126"/>
      <c r="F80" s="126"/>
      <c r="G80" s="126"/>
      <c r="H80" s="126"/>
      <c r="I80" s="126"/>
      <c r="J80" s="126"/>
      <c r="K80" s="126"/>
      <c r="L80" s="126"/>
      <c r="M80" s="144"/>
      <c r="N80" s="126"/>
      <c r="O80" s="126"/>
      <c r="P80" s="126"/>
      <c r="Q80" s="126"/>
      <c r="R80" s="126"/>
    </row>
    <row r="81" spans="2:18" x14ac:dyDescent="0.35">
      <c r="B81" s="143">
        <f>+IN_Anagrafica!F83</f>
        <v>0</v>
      </c>
      <c r="C81" s="114">
        <f>+IN_Anagrafica!D83</f>
        <v>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44"/>
      <c r="N81" s="126"/>
      <c r="O81" s="126"/>
      <c r="P81" s="126"/>
      <c r="Q81" s="126"/>
      <c r="R81" s="126"/>
    </row>
    <row r="82" spans="2:18" x14ac:dyDescent="0.35">
      <c r="B82" s="143">
        <f>+IN_Anagrafica!F84</f>
        <v>0</v>
      </c>
      <c r="C82" s="114">
        <f>+IN_Anagrafica!D84</f>
        <v>0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44"/>
      <c r="N82" s="126"/>
      <c r="O82" s="126"/>
      <c r="P82" s="126"/>
      <c r="Q82" s="126"/>
      <c r="R82" s="126"/>
    </row>
    <row r="83" spans="2:18" x14ac:dyDescent="0.35">
      <c r="B83" s="143">
        <f>+IN_Anagrafica!F85</f>
        <v>0</v>
      </c>
      <c r="C83" s="114">
        <f>+IN_Anagrafica!D85</f>
        <v>0</v>
      </c>
      <c r="D83" s="126"/>
      <c r="E83" s="126"/>
      <c r="F83" s="126"/>
      <c r="G83" s="126"/>
      <c r="H83" s="126"/>
      <c r="I83" s="126"/>
      <c r="J83" s="126"/>
      <c r="K83" s="126"/>
      <c r="L83" s="126"/>
      <c r="M83" s="144"/>
      <c r="N83" s="126"/>
      <c r="O83" s="126"/>
      <c r="P83" s="126"/>
      <c r="Q83" s="126"/>
      <c r="R83" s="126"/>
    </row>
    <row r="84" spans="2:18" x14ac:dyDescent="0.35">
      <c r="B84" s="143">
        <f>+IN_Anagrafica!F86</f>
        <v>0</v>
      </c>
      <c r="C84" s="114">
        <f>+IN_Anagrafica!D86</f>
        <v>0</v>
      </c>
      <c r="D84" s="126"/>
      <c r="E84" s="126"/>
      <c r="F84" s="126"/>
      <c r="G84" s="126"/>
      <c r="H84" s="126"/>
      <c r="I84" s="126"/>
      <c r="J84" s="126"/>
      <c r="K84" s="126"/>
      <c r="L84" s="126"/>
      <c r="M84" s="144"/>
      <c r="N84" s="126"/>
      <c r="O84" s="126"/>
      <c r="P84" s="126"/>
      <c r="Q84" s="126"/>
      <c r="R84" s="126"/>
    </row>
    <row r="85" spans="2:18" x14ac:dyDescent="0.35">
      <c r="B85" s="143">
        <f>+IN_Anagrafica!F87</f>
        <v>0</v>
      </c>
      <c r="C85" s="114">
        <f>+IN_Anagrafica!D87</f>
        <v>0</v>
      </c>
      <c r="D85" s="126"/>
      <c r="E85" s="126"/>
      <c r="F85" s="126"/>
      <c r="G85" s="126"/>
      <c r="H85" s="126"/>
      <c r="I85" s="126"/>
      <c r="J85" s="126"/>
      <c r="K85" s="126"/>
      <c r="L85" s="126"/>
      <c r="M85" s="144"/>
      <c r="N85" s="126"/>
      <c r="O85" s="126"/>
      <c r="P85" s="126"/>
      <c r="Q85" s="126"/>
      <c r="R85" s="126"/>
    </row>
    <row r="86" spans="2:18" x14ac:dyDescent="0.35">
      <c r="B86" s="143">
        <f>+IN_Anagrafica!F88</f>
        <v>0</v>
      </c>
      <c r="C86" s="114">
        <f>+IN_Anagrafica!D88</f>
        <v>0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44"/>
      <c r="N86" s="126"/>
      <c r="O86" s="126"/>
      <c r="P86" s="126"/>
      <c r="Q86" s="126"/>
      <c r="R86" s="126"/>
    </row>
    <row r="87" spans="2:18" x14ac:dyDescent="0.35">
      <c r="B87" s="143">
        <f>+IN_Anagrafica!F151</f>
        <v>0</v>
      </c>
      <c r="C87" s="114">
        <f>+IN_Anagrafica!D151</f>
        <v>0</v>
      </c>
      <c r="D87" s="126"/>
      <c r="E87" s="126"/>
      <c r="F87" s="126"/>
      <c r="G87" s="126"/>
      <c r="H87" s="126"/>
      <c r="I87" s="126"/>
      <c r="J87" s="126"/>
      <c r="K87" s="126"/>
      <c r="L87" s="126"/>
      <c r="M87" s="144"/>
      <c r="N87" s="126"/>
      <c r="O87" s="126"/>
      <c r="P87" s="126"/>
      <c r="Q87" s="126"/>
      <c r="R87" s="126"/>
    </row>
    <row r="88" spans="2:18" x14ac:dyDescent="0.35">
      <c r="B88" s="143">
        <f>+IN_Anagrafica!F152</f>
        <v>0</v>
      </c>
      <c r="C88" s="114">
        <f>+IN_Anagrafica!D152</f>
        <v>0</v>
      </c>
      <c r="D88" s="126"/>
      <c r="E88" s="126"/>
      <c r="F88" s="126"/>
      <c r="G88" s="126"/>
      <c r="H88" s="126"/>
      <c r="I88" s="126"/>
      <c r="J88" s="126"/>
      <c r="K88" s="126"/>
      <c r="L88" s="126"/>
      <c r="M88" s="144"/>
      <c r="N88" s="126"/>
      <c r="O88" s="126"/>
      <c r="P88" s="126"/>
      <c r="Q88" s="126"/>
      <c r="R88" s="126"/>
    </row>
    <row r="89" spans="2:18" x14ac:dyDescent="0.35">
      <c r="B89" s="143">
        <f>+IN_Anagrafica!F153</f>
        <v>0</v>
      </c>
      <c r="C89" s="114">
        <f>+IN_Anagrafica!D153</f>
        <v>0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44"/>
      <c r="N89" s="126"/>
      <c r="O89" s="126"/>
      <c r="P89" s="126"/>
      <c r="Q89" s="126"/>
      <c r="R89" s="126"/>
    </row>
    <row r="90" spans="2:18" x14ac:dyDescent="0.35">
      <c r="B90" s="143">
        <f>+IN_Anagrafica!F154</f>
        <v>0</v>
      </c>
      <c r="C90" s="114">
        <f>+IN_Anagrafica!D154</f>
        <v>0</v>
      </c>
      <c r="D90" s="126"/>
      <c r="E90" s="126"/>
      <c r="F90" s="126"/>
      <c r="G90" s="126"/>
      <c r="H90" s="126"/>
      <c r="I90" s="126"/>
      <c r="J90" s="126"/>
      <c r="K90" s="126"/>
      <c r="L90" s="126"/>
      <c r="M90" s="144"/>
      <c r="N90" s="126"/>
      <c r="O90" s="126"/>
      <c r="P90" s="126"/>
      <c r="Q90" s="126"/>
      <c r="R90" s="126"/>
    </row>
    <row r="91" spans="2:18" x14ac:dyDescent="0.35">
      <c r="B91" s="143">
        <f>+IN_Anagrafica!F155</f>
        <v>0</v>
      </c>
      <c r="C91" s="114">
        <f>+IN_Anagrafica!D155</f>
        <v>0</v>
      </c>
      <c r="D91" s="126"/>
      <c r="E91" s="126"/>
      <c r="F91" s="126"/>
      <c r="G91" s="126"/>
      <c r="H91" s="126"/>
      <c r="I91" s="126"/>
      <c r="J91" s="126"/>
      <c r="K91" s="126"/>
      <c r="L91" s="126"/>
      <c r="M91" s="144"/>
      <c r="N91" s="126"/>
      <c r="O91" s="126"/>
      <c r="P91" s="126"/>
      <c r="Q91" s="126"/>
      <c r="R91" s="126"/>
    </row>
    <row r="92" spans="2:18" x14ac:dyDescent="0.35">
      <c r="B92" s="143">
        <f>+IN_Anagrafica!F156</f>
        <v>0</v>
      </c>
      <c r="C92" s="114">
        <f>+IN_Anagrafica!D156</f>
        <v>0</v>
      </c>
      <c r="D92" s="126"/>
      <c r="E92" s="126"/>
      <c r="F92" s="126"/>
      <c r="G92" s="126"/>
      <c r="H92" s="126"/>
      <c r="I92" s="126"/>
      <c r="J92" s="126"/>
      <c r="K92" s="126"/>
      <c r="L92" s="126"/>
      <c r="M92" s="144"/>
      <c r="N92" s="126"/>
      <c r="O92" s="126"/>
      <c r="P92" s="126"/>
      <c r="Q92" s="126"/>
      <c r="R92" s="126"/>
    </row>
    <row r="93" spans="2:18" x14ac:dyDescent="0.35">
      <c r="B93" s="143">
        <f>+IN_Anagrafica!F157</f>
        <v>0</v>
      </c>
      <c r="C93" s="114">
        <f>+IN_Anagrafica!D157</f>
        <v>0</v>
      </c>
      <c r="D93" s="126"/>
      <c r="E93" s="126"/>
      <c r="F93" s="126"/>
      <c r="G93" s="126"/>
      <c r="H93" s="126"/>
      <c r="I93" s="126"/>
      <c r="J93" s="126"/>
      <c r="K93" s="126"/>
      <c r="L93" s="126"/>
      <c r="M93" s="144"/>
      <c r="N93" s="126"/>
      <c r="O93" s="126"/>
      <c r="P93" s="126"/>
      <c r="Q93" s="126"/>
      <c r="R93" s="126"/>
    </row>
    <row r="94" spans="2:18" x14ac:dyDescent="0.35">
      <c r="B94" s="143">
        <f>+IN_Anagrafica!F158</f>
        <v>0</v>
      </c>
      <c r="C94" s="114">
        <f>+IN_Anagrafica!D158</f>
        <v>0</v>
      </c>
      <c r="D94" s="126"/>
      <c r="E94" s="126"/>
      <c r="F94" s="126"/>
      <c r="G94" s="126"/>
      <c r="H94" s="126"/>
      <c r="I94" s="126"/>
      <c r="J94" s="126"/>
      <c r="K94" s="126"/>
      <c r="L94" s="126"/>
      <c r="M94" s="144"/>
      <c r="N94" s="126"/>
      <c r="O94" s="126"/>
      <c r="P94" s="126"/>
      <c r="Q94" s="126"/>
      <c r="R94" s="126"/>
    </row>
    <row r="95" spans="2:18" x14ac:dyDescent="0.35">
      <c r="B95" s="143">
        <f>+IN_Anagrafica!F159</f>
        <v>0</v>
      </c>
      <c r="C95" s="114">
        <f>+IN_Anagrafica!D159</f>
        <v>0</v>
      </c>
      <c r="D95" s="126"/>
      <c r="E95" s="126"/>
      <c r="F95" s="126"/>
      <c r="G95" s="126"/>
      <c r="H95" s="126"/>
      <c r="I95" s="126"/>
      <c r="J95" s="126"/>
      <c r="K95" s="126"/>
      <c r="L95" s="126"/>
      <c r="M95" s="144"/>
      <c r="N95" s="126"/>
      <c r="O95" s="126"/>
      <c r="P95" s="126"/>
      <c r="Q95" s="126"/>
      <c r="R95" s="126"/>
    </row>
    <row r="96" spans="2:18" x14ac:dyDescent="0.35">
      <c r="B96" s="143">
        <f>+IN_Anagrafica!F160</f>
        <v>0</v>
      </c>
      <c r="C96" s="114">
        <f>+IN_Anagrafica!D160</f>
        <v>0</v>
      </c>
      <c r="D96" s="126"/>
      <c r="E96" s="126"/>
      <c r="F96" s="126"/>
      <c r="G96" s="126"/>
      <c r="H96" s="126"/>
      <c r="I96" s="126"/>
      <c r="J96" s="126"/>
      <c r="K96" s="126"/>
      <c r="L96" s="126"/>
      <c r="M96" s="144"/>
      <c r="N96" s="126"/>
      <c r="O96" s="126"/>
      <c r="P96" s="126"/>
      <c r="Q96" s="126"/>
      <c r="R96" s="126"/>
    </row>
    <row r="97" spans="2:18" x14ac:dyDescent="0.35">
      <c r="B97" s="143">
        <f>+IN_Anagrafica!F161</f>
        <v>0</v>
      </c>
      <c r="C97" s="114">
        <f>+IN_Anagrafica!D161</f>
        <v>0</v>
      </c>
      <c r="D97" s="126"/>
      <c r="E97" s="126"/>
      <c r="F97" s="126"/>
      <c r="G97" s="126"/>
      <c r="H97" s="126"/>
      <c r="I97" s="126"/>
      <c r="J97" s="126"/>
      <c r="K97" s="126"/>
      <c r="L97" s="126"/>
      <c r="M97" s="144"/>
      <c r="N97" s="126"/>
      <c r="O97" s="126"/>
      <c r="P97" s="126"/>
      <c r="Q97" s="126"/>
      <c r="R97" s="126"/>
    </row>
    <row r="98" spans="2:18" x14ac:dyDescent="0.35">
      <c r="B98" s="143">
        <f>+IN_Anagrafica!F162</f>
        <v>0</v>
      </c>
      <c r="C98" s="114">
        <f>+IN_Anagrafica!D162</f>
        <v>0</v>
      </c>
      <c r="D98" s="126"/>
      <c r="E98" s="126"/>
      <c r="F98" s="126"/>
      <c r="G98" s="126"/>
      <c r="H98" s="126"/>
      <c r="I98" s="126"/>
      <c r="J98" s="126"/>
      <c r="K98" s="126"/>
      <c r="L98" s="126"/>
      <c r="M98" s="144"/>
      <c r="N98" s="126"/>
      <c r="O98" s="126"/>
      <c r="P98" s="126"/>
      <c r="Q98" s="126"/>
      <c r="R98" s="126"/>
    </row>
    <row r="99" spans="2:18" x14ac:dyDescent="0.35">
      <c r="B99" s="143">
        <f>+IN_Anagrafica!F163</f>
        <v>0</v>
      </c>
      <c r="C99" s="114">
        <f>+IN_Anagrafica!D163</f>
        <v>0</v>
      </c>
      <c r="D99" s="126"/>
      <c r="E99" s="126"/>
      <c r="F99" s="126"/>
      <c r="G99" s="126"/>
      <c r="H99" s="126"/>
      <c r="I99" s="126"/>
      <c r="J99" s="126"/>
      <c r="K99" s="126"/>
      <c r="L99" s="126"/>
      <c r="M99" s="144"/>
      <c r="N99" s="126"/>
      <c r="O99" s="126"/>
      <c r="P99" s="126"/>
      <c r="Q99" s="126"/>
      <c r="R99" s="126"/>
    </row>
    <row r="100" spans="2:18" x14ac:dyDescent="0.35">
      <c r="B100" s="145">
        <f>+IN_Anagrafica!F164</f>
        <v>0</v>
      </c>
      <c r="C100" s="117">
        <f>+IN_Anagrafica!D164</f>
        <v>0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46"/>
      <c r="N100" s="128"/>
      <c r="O100" s="128"/>
      <c r="P100" s="128"/>
      <c r="Q100" s="128"/>
      <c r="R100" s="128"/>
    </row>
  </sheetData>
  <sheetProtection algorithmName="SHA-512" hashValue="bYwZGC2ICDBPx8O8wrK7pGc9P1bVNItpa9kyaG0osk7gUDuOkHlSfEuHYuV28j7+46SIgs90Gpbp1voQW5c7Yw==" saltValue="CtCcRsysmU2KoCc09anf4g==" spinCount="100000" sheet="1" objects="1" scenarios="1"/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AAF88-A606-4CE6-8999-A326488BD3DD}">
  <sheetPr>
    <tabColor theme="0" tint="-0.14999847407452621"/>
  </sheetPr>
  <dimension ref="A1:R100"/>
  <sheetViews>
    <sheetView zoomScale="63" zoomScaleNormal="63" workbookViewId="0">
      <selection activeCell="B1" sqref="B1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2.453125" style="70" customWidth="1"/>
    <col min="4" max="18" width="15.6328125" style="70" customWidth="1"/>
    <col min="19" max="16384" width="8.90625" style="70"/>
  </cols>
  <sheetData>
    <row r="1" spans="1:18" s="62" customFormat="1" ht="21" thickBot="1" x14ac:dyDescent="0.45">
      <c r="A1" s="1"/>
      <c r="B1" s="242" t="s">
        <v>285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</row>
    <row r="2" spans="1:18" ht="16.25" customHeight="1" thickTop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/>
      <c r="N2" s="1"/>
      <c r="O2" s="1"/>
      <c r="P2" s="1"/>
      <c r="Q2" s="1"/>
      <c r="R2" s="1"/>
    </row>
    <row r="3" spans="1:18" s="62" customFormat="1" ht="20.5" x14ac:dyDescent="0.4">
      <c r="A3" s="1"/>
      <c r="B3" s="243"/>
      <c r="C3" s="244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</row>
    <row r="4" spans="1:18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8" ht="28" x14ac:dyDescent="0.35">
      <c r="A5" s="1"/>
      <c r="B5" s="1"/>
      <c r="C5" s="246" t="s">
        <v>196</v>
      </c>
      <c r="D5" s="262" t="s">
        <v>215</v>
      </c>
      <c r="E5" s="262" t="s">
        <v>216</v>
      </c>
      <c r="F5" s="262" t="s">
        <v>217</v>
      </c>
      <c r="G5" s="262" t="s">
        <v>218</v>
      </c>
      <c r="H5" s="262" t="s">
        <v>219</v>
      </c>
      <c r="I5" s="262" t="s">
        <v>220</v>
      </c>
      <c r="J5" s="262" t="s">
        <v>221</v>
      </c>
      <c r="K5" s="262" t="s">
        <v>222</v>
      </c>
      <c r="L5" s="262" t="s">
        <v>223</v>
      </c>
      <c r="M5" s="262" t="s">
        <v>224</v>
      </c>
      <c r="N5" s="262" t="s">
        <v>245</v>
      </c>
      <c r="O5" s="262" t="s">
        <v>246</v>
      </c>
      <c r="P5" s="262" t="s">
        <v>247</v>
      </c>
      <c r="Q5" s="262" t="s">
        <v>248</v>
      </c>
      <c r="R5" s="262" t="s">
        <v>249</v>
      </c>
    </row>
    <row r="6" spans="1:18" x14ac:dyDescent="0.35">
      <c r="A6" s="1"/>
      <c r="B6" s="1"/>
      <c r="C6" s="248" t="s">
        <v>228</v>
      </c>
      <c r="D6" s="263">
        <f>+PianoTariffarioAffidamento!F52</f>
        <v>0</v>
      </c>
      <c r="E6" s="263">
        <f>+PianoTariffarioAffidamento!G52</f>
        <v>0</v>
      </c>
      <c r="F6" s="263">
        <f>+PianoTariffarioAffidamento!H52</f>
        <v>0</v>
      </c>
      <c r="G6" s="263">
        <f>+PianoTariffarioAffidamento!I52</f>
        <v>0</v>
      </c>
      <c r="H6" s="263">
        <f>+PianoTariffarioAffidamento!J52</f>
        <v>0</v>
      </c>
      <c r="I6" s="263">
        <f>+PianoTariffarioAffidamento!K52</f>
        <v>0</v>
      </c>
      <c r="J6" s="263">
        <f>+PianoTariffarioAffidamento!L52</f>
        <v>0</v>
      </c>
      <c r="K6" s="263">
        <f>+PianoTariffarioAffidamento!M52</f>
        <v>0</v>
      </c>
      <c r="L6" s="263">
        <f>+PianoTariffarioAffidamento!N52</f>
        <v>0</v>
      </c>
      <c r="M6" s="263">
        <f>+PianoTariffarioAffidamento!O52</f>
        <v>0</v>
      </c>
      <c r="N6" s="263">
        <f>+PianoTariffarioAffidamento!P52</f>
        <v>0</v>
      </c>
      <c r="O6" s="263">
        <f>+PianoTariffarioAffidamento!Q52</f>
        <v>0</v>
      </c>
      <c r="P6" s="263">
        <f>+PianoTariffarioAffidamento!R52</f>
        <v>0</v>
      </c>
      <c r="Q6" s="263">
        <f>+PianoTariffarioAffidamento!S52</f>
        <v>0</v>
      </c>
      <c r="R6" s="263">
        <f>+PianoTariffarioAffidamento!T52</f>
        <v>0</v>
      </c>
    </row>
    <row r="7" spans="1:18" x14ac:dyDescent="0.35">
      <c r="A7" s="1"/>
      <c r="B7" s="1"/>
      <c r="C7" s="1"/>
      <c r="D7" s="250"/>
      <c r="E7" s="250"/>
      <c r="F7" s="250"/>
      <c r="G7" s="250"/>
      <c r="H7" s="250"/>
      <c r="I7" s="250"/>
      <c r="J7" s="250"/>
      <c r="K7" s="250"/>
      <c r="L7" s="250"/>
      <c r="M7"/>
      <c r="N7" s="1"/>
      <c r="O7" s="1"/>
      <c r="P7" s="1"/>
      <c r="Q7" s="1"/>
      <c r="R7" s="1"/>
    </row>
    <row r="8" spans="1:18" x14ac:dyDescent="0.35">
      <c r="A8" s="1"/>
      <c r="B8" s="1"/>
      <c r="C8" s="251" t="s">
        <v>214</v>
      </c>
      <c r="D8" s="252" t="e">
        <f>SUMPRODUCT(Tab_Kcom[1° anno di affidamento],Tab_Ta_1[1° anno di affidamento])/'Ta-1_AmbitoTariffario'!D8</f>
        <v>#DIV/0!</v>
      </c>
      <c r="E8" s="252" t="e">
        <f>SUMPRODUCT(Tab_Kcom[1° anno di affidamento],Tab_Ta_1[1° anno di affidamento])/'Ta-1_AmbitoTariffario'!E8</f>
        <v>#DIV/0!</v>
      </c>
      <c r="F8" s="252" t="e">
        <f>SUMPRODUCT(Tab_Kcom[1° anno di affidamento],Tab_Ta_1[1° anno di affidamento])/'Ta-1_AmbitoTariffario'!F8</f>
        <v>#DIV/0!</v>
      </c>
      <c r="G8" s="252" t="e">
        <f>SUMPRODUCT(Tab_Kcom[1° anno di affidamento],Tab_Ta_1[1° anno di affidamento])/'Ta-1_AmbitoTariffario'!G8</f>
        <v>#DIV/0!</v>
      </c>
      <c r="H8" s="252" t="e">
        <f>SUMPRODUCT(Tab_Kcom[1° anno di affidamento],Tab_Ta_1[1° anno di affidamento])/'Ta-1_AmbitoTariffario'!H8</f>
        <v>#DIV/0!</v>
      </c>
      <c r="I8" s="252" t="e">
        <f>SUMPRODUCT(Tab_Kcom[1° anno di affidamento],Tab_Ta_1[1° anno di affidamento])/'Ta-1_AmbitoTariffario'!I8</f>
        <v>#DIV/0!</v>
      </c>
      <c r="J8" s="252" t="e">
        <f>SUMPRODUCT(Tab_Kcom[1° anno di affidamento],Tab_Ta_1[1° anno di affidamento])/'Ta-1_AmbitoTariffario'!J8</f>
        <v>#DIV/0!</v>
      </c>
      <c r="K8" s="252" t="e">
        <f>SUMPRODUCT(Tab_Kcom[1° anno di affidamento],Tab_Ta_1[1° anno di affidamento])/'Ta-1_AmbitoTariffario'!K8</f>
        <v>#DIV/0!</v>
      </c>
      <c r="L8" s="252" t="e">
        <f>SUMPRODUCT(Tab_Kcom[1° anno di affidamento],Tab_Ta_1[1° anno di affidamento])/'Ta-1_AmbitoTariffario'!L8</f>
        <v>#DIV/0!</v>
      </c>
      <c r="M8" s="252" t="e">
        <f>SUMPRODUCT(Tab_Kcom[1° anno di affidamento],Tab_Ta_1[1° anno di affidamento])/'Ta-1_AmbitoTariffario'!M8</f>
        <v>#DIV/0!</v>
      </c>
      <c r="N8" s="252" t="e">
        <f>SUMPRODUCT(Tab_Kcom[1° anno di affidamento],Tab_Ta_1[1° anno di affidamento])/'Ta-1_AmbitoTariffario'!N8</f>
        <v>#DIV/0!</v>
      </c>
      <c r="O8" s="252" t="e">
        <f>SUMPRODUCT(Tab_Kcom[1° anno di affidamento],Tab_Ta_1[1° anno di affidamento])/'Ta-1_AmbitoTariffario'!O8</f>
        <v>#DIV/0!</v>
      </c>
      <c r="P8" s="252" t="e">
        <f>SUMPRODUCT(Tab_Kcom[1° anno di affidamento],Tab_Ta_1[1° anno di affidamento])/'Ta-1_AmbitoTariffario'!P8</f>
        <v>#DIV/0!</v>
      </c>
      <c r="Q8" s="252" t="e">
        <f>SUMPRODUCT(Tab_Kcom[1° anno di affidamento],Tab_Ta_1[1° anno di affidamento])/'Ta-1_AmbitoTariffario'!Q8</f>
        <v>#DIV/0!</v>
      </c>
      <c r="R8" s="252" t="e">
        <f>SUMPRODUCT(Tab_Kcom[1° anno di affidamento],Tab_Ta_1[1° anno di affidamento])/'Ta-1_AmbitoTariffario'!R8</f>
        <v>#DIV/0!</v>
      </c>
    </row>
    <row r="9" spans="1:18" x14ac:dyDescent="0.35">
      <c r="A9" s="1"/>
      <c r="B9" s="1"/>
      <c r="C9" s="253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</row>
    <row r="10" spans="1:18" x14ac:dyDescent="0.35">
      <c r="A10" s="1"/>
      <c r="B10" s="1"/>
      <c r="C10" s="255" t="s">
        <v>250</v>
      </c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</row>
    <row r="11" spans="1:18" x14ac:dyDescent="0.35">
      <c r="A11" s="1"/>
      <c r="B11" s="1"/>
      <c r="C11" s="255" t="s">
        <v>281</v>
      </c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</row>
    <row r="12" spans="1:18" ht="20.5" x14ac:dyDescent="0.4">
      <c r="A12" s="1"/>
      <c r="B12" s="256"/>
      <c r="C12" s="244"/>
      <c r="D12" s="1"/>
      <c r="E12" s="1"/>
      <c r="F12" s="1"/>
      <c r="G12" s="1"/>
      <c r="H12" s="1"/>
      <c r="I12" s="1"/>
      <c r="J12" s="1"/>
      <c r="K12" s="1"/>
      <c r="L12" s="1"/>
      <c r="M12"/>
      <c r="N12" s="1"/>
      <c r="O12" s="1"/>
      <c r="P12" s="1"/>
      <c r="Q12" s="1"/>
      <c r="R12" s="1"/>
    </row>
    <row r="13" spans="1:18" s="62" customFormat="1" ht="28" x14ac:dyDescent="0.35">
      <c r="A13" s="1"/>
      <c r="B13" s="243"/>
      <c r="C13" s="245" t="s">
        <v>284</v>
      </c>
      <c r="D13" s="245">
        <f>+D3</f>
        <v>2026</v>
      </c>
      <c r="E13" s="245">
        <f t="shared" ref="E13:R13" si="0">+E3</f>
        <v>2027</v>
      </c>
      <c r="F13" s="245">
        <f t="shared" si="0"/>
        <v>2028</v>
      </c>
      <c r="G13" s="245">
        <f t="shared" si="0"/>
        <v>2029</v>
      </c>
      <c r="H13" s="245">
        <f t="shared" si="0"/>
        <v>2030</v>
      </c>
      <c r="I13" s="245">
        <f t="shared" si="0"/>
        <v>2031</v>
      </c>
      <c r="J13" s="245">
        <f t="shared" si="0"/>
        <v>2032</v>
      </c>
      <c r="K13" s="245">
        <f t="shared" si="0"/>
        <v>2033</v>
      </c>
      <c r="L13" s="245">
        <f t="shared" si="0"/>
        <v>2034</v>
      </c>
      <c r="M13" s="245">
        <f t="shared" si="0"/>
        <v>2035</v>
      </c>
      <c r="N13" s="245">
        <f t="shared" si="0"/>
        <v>2036</v>
      </c>
      <c r="O13" s="245">
        <f t="shared" si="0"/>
        <v>2037</v>
      </c>
      <c r="P13" s="245">
        <f t="shared" si="0"/>
        <v>2038</v>
      </c>
      <c r="Q13" s="245">
        <f t="shared" si="0"/>
        <v>2039</v>
      </c>
      <c r="R13" s="245">
        <f t="shared" si="0"/>
        <v>2040</v>
      </c>
    </row>
    <row r="14" spans="1:18" hidden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8" x14ac:dyDescent="0.35">
      <c r="A15" s="1"/>
      <c r="B15" s="264" t="s">
        <v>101</v>
      </c>
      <c r="C15" s="265" t="s">
        <v>195</v>
      </c>
      <c r="D15" s="266" t="s">
        <v>215</v>
      </c>
      <c r="E15" s="266" t="s">
        <v>216</v>
      </c>
      <c r="F15" s="266" t="s">
        <v>217</v>
      </c>
      <c r="G15" s="266" t="s">
        <v>218</v>
      </c>
      <c r="H15" s="266" t="s">
        <v>219</v>
      </c>
      <c r="I15" s="266" t="s">
        <v>220</v>
      </c>
      <c r="J15" s="266" t="s">
        <v>221</v>
      </c>
      <c r="K15" s="266" t="s">
        <v>222</v>
      </c>
      <c r="L15" s="266" t="s">
        <v>223</v>
      </c>
      <c r="M15" s="266" t="s">
        <v>224</v>
      </c>
      <c r="N15" s="267" t="s">
        <v>245</v>
      </c>
      <c r="O15" s="267" t="s">
        <v>246</v>
      </c>
      <c r="P15" s="267" t="s">
        <v>247</v>
      </c>
      <c r="Q15" s="267" t="s">
        <v>248</v>
      </c>
      <c r="R15" s="267" t="s">
        <v>249</v>
      </c>
    </row>
    <row r="16" spans="1:18" x14ac:dyDescent="0.35">
      <c r="B16" s="118">
        <f>+IN_Anagrafica!F18</f>
        <v>0</v>
      </c>
      <c r="C16" s="114">
        <f>+IN_Anagrafica!D18</f>
        <v>0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27"/>
      <c r="O16" s="127"/>
      <c r="P16" s="127"/>
      <c r="Q16" s="127"/>
      <c r="R16" s="127"/>
    </row>
    <row r="17" spans="2:18" x14ac:dyDescent="0.35">
      <c r="B17" s="118">
        <f>+IN_Anagrafica!F19</f>
        <v>0</v>
      </c>
      <c r="C17" s="114">
        <f>+IN_Anagrafica!D19</f>
        <v>0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19"/>
      <c r="N17" s="126"/>
      <c r="O17" s="126"/>
      <c r="P17" s="126"/>
      <c r="Q17" s="126"/>
      <c r="R17" s="126"/>
    </row>
    <row r="18" spans="2:18" x14ac:dyDescent="0.35">
      <c r="B18" s="118">
        <f>+IN_Anagrafica!F20</f>
        <v>0</v>
      </c>
      <c r="C18" s="114">
        <f>+IN_Anagrafica!D20</f>
        <v>0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26"/>
      <c r="O18" s="126"/>
      <c r="P18" s="126"/>
      <c r="Q18" s="126"/>
      <c r="R18" s="126"/>
    </row>
    <row r="19" spans="2:18" x14ac:dyDescent="0.35">
      <c r="B19" s="141">
        <f>+IN_Anagrafica!F21</f>
        <v>0</v>
      </c>
      <c r="C19" s="114">
        <f>+IN_Anagrafica!D21</f>
        <v>0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</row>
    <row r="20" spans="2:18" x14ac:dyDescent="0.35">
      <c r="B20" s="141">
        <f>+IN_Anagrafica!F22</f>
        <v>0</v>
      </c>
      <c r="C20" s="114">
        <f>+IN_Anagrafica!D22</f>
        <v>0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</row>
    <row r="21" spans="2:18" x14ac:dyDescent="0.35">
      <c r="B21" s="141">
        <f>+IN_Anagrafica!F23</f>
        <v>0</v>
      </c>
      <c r="C21" s="114">
        <f>+IN_Anagrafica!D23</f>
        <v>0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</row>
    <row r="22" spans="2:18" x14ac:dyDescent="0.35">
      <c r="B22" s="141">
        <f>+IN_Anagrafica!F24</f>
        <v>0</v>
      </c>
      <c r="C22" s="114">
        <f>+IN_Anagrafica!D24</f>
        <v>0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</row>
    <row r="23" spans="2:18" x14ac:dyDescent="0.35">
      <c r="B23" s="141">
        <f>+IN_Anagrafica!F25</f>
        <v>0</v>
      </c>
      <c r="C23" s="114">
        <f>+IN_Anagrafica!D25</f>
        <v>0</v>
      </c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</row>
    <row r="24" spans="2:18" x14ac:dyDescent="0.35">
      <c r="B24" s="141">
        <f>+IN_Anagrafica!F26</f>
        <v>0</v>
      </c>
      <c r="C24" s="114">
        <f>+IN_Anagrafica!D26</f>
        <v>0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</row>
    <row r="25" spans="2:18" x14ac:dyDescent="0.35">
      <c r="B25" s="141">
        <f>+IN_Anagrafica!F27</f>
        <v>0</v>
      </c>
      <c r="C25" s="114">
        <f>+IN_Anagrafica!D27</f>
        <v>0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</row>
    <row r="26" spans="2:18" x14ac:dyDescent="0.35">
      <c r="B26" s="141">
        <f>+IN_Anagrafica!F28</f>
        <v>0</v>
      </c>
      <c r="C26" s="114">
        <f>+IN_Anagrafica!D28</f>
        <v>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</row>
    <row r="27" spans="2:18" x14ac:dyDescent="0.35">
      <c r="B27" s="141">
        <f>+IN_Anagrafica!F29</f>
        <v>0</v>
      </c>
      <c r="C27" s="114">
        <f>+IN_Anagrafica!D29</f>
        <v>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26"/>
      <c r="N27" s="126"/>
      <c r="O27" s="126"/>
      <c r="P27" s="126"/>
      <c r="Q27" s="126"/>
      <c r="R27" s="126"/>
    </row>
    <row r="28" spans="2:18" x14ac:dyDescent="0.35">
      <c r="B28" s="141">
        <f>+IN_Anagrafica!F30</f>
        <v>0</v>
      </c>
      <c r="C28" s="114">
        <f>+IN_Anagrafica!D30</f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</row>
    <row r="29" spans="2:18" x14ac:dyDescent="0.35">
      <c r="B29" s="141">
        <f>+IN_Anagrafica!F31</f>
        <v>0</v>
      </c>
      <c r="C29" s="114">
        <f>+IN_Anagrafica!D31</f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</row>
    <row r="30" spans="2:18" x14ac:dyDescent="0.35">
      <c r="B30" s="141">
        <f>+IN_Anagrafica!F32</f>
        <v>0</v>
      </c>
      <c r="C30" s="114">
        <f>+IN_Anagrafica!D32</f>
        <v>0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</row>
    <row r="31" spans="2:18" x14ac:dyDescent="0.35">
      <c r="B31" s="141">
        <f>+IN_Anagrafica!F33</f>
        <v>0</v>
      </c>
      <c r="C31" s="114">
        <f>+IN_Anagrafica!D33</f>
        <v>0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</row>
    <row r="32" spans="2:18" x14ac:dyDescent="0.35">
      <c r="B32" s="141">
        <f>+IN_Anagrafica!F34</f>
        <v>0</v>
      </c>
      <c r="C32" s="114">
        <f>+IN_Anagrafica!D34</f>
        <v>0</v>
      </c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</row>
    <row r="33" spans="2:18" x14ac:dyDescent="0.35">
      <c r="B33" s="141">
        <f>+IN_Anagrafica!F35</f>
        <v>0</v>
      </c>
      <c r="C33" s="114">
        <f>+IN_Anagrafica!D35</f>
        <v>0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</row>
    <row r="34" spans="2:18" x14ac:dyDescent="0.35">
      <c r="B34" s="141">
        <f>+IN_Anagrafica!F36</f>
        <v>0</v>
      </c>
      <c r="C34" s="114">
        <f>+IN_Anagrafica!D36</f>
        <v>0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</row>
    <row r="35" spans="2:18" x14ac:dyDescent="0.35">
      <c r="B35" s="141">
        <f>+IN_Anagrafica!F37</f>
        <v>0</v>
      </c>
      <c r="C35" s="114">
        <f>+IN_Anagrafica!D37</f>
        <v>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</row>
    <row r="36" spans="2:18" x14ac:dyDescent="0.35">
      <c r="B36" s="141">
        <f>+IN_Anagrafica!F38</f>
        <v>0</v>
      </c>
      <c r="C36" s="114">
        <f>+IN_Anagrafica!D38</f>
        <v>0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</row>
    <row r="37" spans="2:18" x14ac:dyDescent="0.35">
      <c r="B37" s="141">
        <f>+IN_Anagrafica!F39</f>
        <v>0</v>
      </c>
      <c r="C37" s="114">
        <f>+IN_Anagrafica!D39</f>
        <v>0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</row>
    <row r="38" spans="2:18" x14ac:dyDescent="0.35">
      <c r="B38" s="141">
        <f>+IN_Anagrafica!F40</f>
        <v>0</v>
      </c>
      <c r="C38" s="114">
        <f>+IN_Anagrafica!D40</f>
        <v>0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</row>
    <row r="39" spans="2:18" x14ac:dyDescent="0.35">
      <c r="B39" s="141">
        <f>+IN_Anagrafica!F41</f>
        <v>0</v>
      </c>
      <c r="C39" s="114">
        <f>+IN_Anagrafica!D41</f>
        <v>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</row>
    <row r="40" spans="2:18" x14ac:dyDescent="0.35">
      <c r="B40" s="141">
        <f>+IN_Anagrafica!F42</f>
        <v>0</v>
      </c>
      <c r="C40" s="114">
        <f>+IN_Anagrafica!D42</f>
        <v>0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</row>
    <row r="41" spans="2:18" x14ac:dyDescent="0.35">
      <c r="B41" s="141">
        <f>+IN_Anagrafica!F43</f>
        <v>0</v>
      </c>
      <c r="C41" s="114">
        <f>+IN_Anagrafica!D43</f>
        <v>0</v>
      </c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</row>
    <row r="42" spans="2:18" x14ac:dyDescent="0.35">
      <c r="B42" s="141">
        <f>+IN_Anagrafica!F44</f>
        <v>0</v>
      </c>
      <c r="C42" s="114">
        <f>+IN_Anagrafica!D44</f>
        <v>0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</row>
    <row r="43" spans="2:18" x14ac:dyDescent="0.35">
      <c r="B43" s="141">
        <f>+IN_Anagrafica!F45</f>
        <v>0</v>
      </c>
      <c r="C43" s="114">
        <f>+IN_Anagrafica!D45</f>
        <v>0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</row>
    <row r="44" spans="2:18" x14ac:dyDescent="0.35">
      <c r="B44" s="141">
        <f>+IN_Anagrafica!F46</f>
        <v>0</v>
      </c>
      <c r="C44" s="114">
        <f>+IN_Anagrafica!D46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6"/>
      <c r="Q44" s="126"/>
      <c r="R44" s="126"/>
    </row>
    <row r="45" spans="2:18" x14ac:dyDescent="0.35">
      <c r="B45" s="141">
        <f>+IN_Anagrafica!F47</f>
        <v>0</v>
      </c>
      <c r="C45" s="114">
        <f>+IN_Anagrafica!D47</f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</row>
    <row r="46" spans="2:18" x14ac:dyDescent="0.35">
      <c r="B46" s="141">
        <f>+IN_Anagrafica!F48</f>
        <v>0</v>
      </c>
      <c r="C46" s="114">
        <f>+IN_Anagrafica!D48</f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</row>
    <row r="47" spans="2:18" x14ac:dyDescent="0.35">
      <c r="B47" s="141">
        <f>+IN_Anagrafica!F49</f>
        <v>0</v>
      </c>
      <c r="C47" s="114">
        <f>+IN_Anagrafica!D49</f>
        <v>0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</row>
    <row r="48" spans="2:18" x14ac:dyDescent="0.35">
      <c r="B48" s="141">
        <f>+IN_Anagrafica!F50</f>
        <v>0</v>
      </c>
      <c r="C48" s="114">
        <f>+IN_Anagrafica!D50</f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</row>
    <row r="49" spans="2:18" x14ac:dyDescent="0.35">
      <c r="B49" s="141">
        <f>+IN_Anagrafica!F51</f>
        <v>0</v>
      </c>
      <c r="C49" s="114">
        <f>+IN_Anagrafica!D51</f>
        <v>0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26"/>
      <c r="N49" s="126"/>
      <c r="O49" s="126"/>
      <c r="P49" s="126"/>
      <c r="Q49" s="126"/>
      <c r="R49" s="126"/>
    </row>
    <row r="50" spans="2:18" x14ac:dyDescent="0.35">
      <c r="B50" s="141">
        <f>+IN_Anagrafica!F52</f>
        <v>0</v>
      </c>
      <c r="C50" s="114">
        <f>+IN_Anagrafica!D52</f>
        <v>0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</row>
    <row r="51" spans="2:18" x14ac:dyDescent="0.35">
      <c r="B51" s="141">
        <f>+IN_Anagrafica!F53</f>
        <v>0</v>
      </c>
      <c r="C51" s="114">
        <f>+IN_Anagrafica!D53</f>
        <v>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</row>
    <row r="52" spans="2:18" x14ac:dyDescent="0.35">
      <c r="B52" s="141">
        <f>+IN_Anagrafica!F54</f>
        <v>0</v>
      </c>
      <c r="C52" s="114">
        <f>+IN_Anagrafica!D54</f>
        <v>0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26"/>
      <c r="N52" s="126"/>
      <c r="O52" s="126"/>
      <c r="P52" s="126"/>
      <c r="Q52" s="126"/>
      <c r="R52" s="126"/>
    </row>
    <row r="53" spans="2:18" x14ac:dyDescent="0.35">
      <c r="B53" s="141">
        <f>+IN_Anagrafica!F55</f>
        <v>0</v>
      </c>
      <c r="C53" s="114">
        <f>+IN_Anagrafica!D55</f>
        <v>0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26"/>
      <c r="N53" s="126"/>
      <c r="O53" s="126"/>
      <c r="P53" s="126"/>
      <c r="Q53" s="126"/>
      <c r="R53" s="126"/>
    </row>
    <row r="54" spans="2:18" x14ac:dyDescent="0.35">
      <c r="B54" s="141">
        <f>+IN_Anagrafica!F56</f>
        <v>0</v>
      </c>
      <c r="C54" s="114">
        <f>+IN_Anagrafica!D56</f>
        <v>0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26"/>
      <c r="N54" s="126"/>
      <c r="O54" s="126"/>
      <c r="P54" s="126"/>
      <c r="Q54" s="126"/>
      <c r="R54" s="126"/>
    </row>
    <row r="55" spans="2:18" x14ac:dyDescent="0.35">
      <c r="B55" s="141">
        <f>+IN_Anagrafica!F57</f>
        <v>0</v>
      </c>
      <c r="C55" s="114">
        <f>+IN_Anagrafica!D57</f>
        <v>0</v>
      </c>
      <c r="D55" s="126"/>
      <c r="E55" s="126"/>
      <c r="F55" s="126"/>
      <c r="G55" s="126"/>
      <c r="H55" s="126"/>
      <c r="I55" s="126"/>
      <c r="J55" s="126"/>
      <c r="K55" s="126"/>
      <c r="L55" s="126"/>
      <c r="M55" s="126"/>
      <c r="N55" s="126"/>
      <c r="O55" s="126"/>
      <c r="P55" s="126"/>
      <c r="Q55" s="126"/>
      <c r="R55" s="126"/>
    </row>
    <row r="56" spans="2:18" x14ac:dyDescent="0.35">
      <c r="B56" s="141">
        <f>+IN_Anagrafica!F58</f>
        <v>0</v>
      </c>
      <c r="C56" s="114">
        <f>+IN_Anagrafica!D58</f>
        <v>0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26"/>
      <c r="N56" s="126"/>
      <c r="O56" s="126"/>
      <c r="P56" s="126"/>
      <c r="Q56" s="126"/>
      <c r="R56" s="126"/>
    </row>
    <row r="57" spans="2:18" x14ac:dyDescent="0.35">
      <c r="B57" s="141">
        <f>+IN_Anagrafica!F59</f>
        <v>0</v>
      </c>
      <c r="C57" s="114">
        <f>+IN_Anagrafica!D59</f>
        <v>0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26"/>
      <c r="N57" s="126"/>
      <c r="O57" s="126"/>
      <c r="P57" s="126"/>
      <c r="Q57" s="126"/>
      <c r="R57" s="126"/>
    </row>
    <row r="58" spans="2:18" x14ac:dyDescent="0.35">
      <c r="B58" s="141">
        <f>+IN_Anagrafica!F60</f>
        <v>0</v>
      </c>
      <c r="C58" s="114">
        <f>+IN_Anagrafica!D60</f>
        <v>0</v>
      </c>
      <c r="D58" s="126"/>
      <c r="E58" s="126"/>
      <c r="F58" s="126"/>
      <c r="G58" s="126"/>
      <c r="H58" s="126"/>
      <c r="I58" s="126"/>
      <c r="J58" s="126"/>
      <c r="K58" s="126"/>
      <c r="L58" s="126"/>
      <c r="M58" s="126"/>
      <c r="N58" s="126"/>
      <c r="O58" s="126"/>
      <c r="P58" s="126"/>
      <c r="Q58" s="126"/>
      <c r="R58" s="126"/>
    </row>
    <row r="59" spans="2:18" x14ac:dyDescent="0.35">
      <c r="B59" s="141">
        <f>+IN_Anagrafica!F61</f>
        <v>0</v>
      </c>
      <c r="C59" s="114">
        <f>+IN_Anagrafica!D61</f>
        <v>0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26"/>
      <c r="N59" s="126"/>
      <c r="O59" s="126"/>
      <c r="P59" s="126"/>
      <c r="Q59" s="126"/>
      <c r="R59" s="126"/>
    </row>
    <row r="60" spans="2:18" x14ac:dyDescent="0.35">
      <c r="B60" s="141">
        <f>+IN_Anagrafica!F62</f>
        <v>0</v>
      </c>
      <c r="C60" s="114">
        <f>+IN_Anagrafica!D62</f>
        <v>0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26"/>
      <c r="N60" s="126"/>
      <c r="O60" s="126"/>
      <c r="P60" s="126"/>
      <c r="Q60" s="126"/>
      <c r="R60" s="126"/>
    </row>
    <row r="61" spans="2:18" x14ac:dyDescent="0.35">
      <c r="B61" s="141">
        <f>+IN_Anagrafica!F63</f>
        <v>0</v>
      </c>
      <c r="C61" s="114">
        <f>+IN_Anagrafica!D63</f>
        <v>0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26"/>
      <c r="N61" s="126"/>
      <c r="O61" s="126"/>
      <c r="P61" s="126"/>
      <c r="Q61" s="126"/>
      <c r="R61" s="126"/>
    </row>
    <row r="62" spans="2:18" x14ac:dyDescent="0.35">
      <c r="B62" s="141">
        <f>+IN_Anagrafica!F64</f>
        <v>0</v>
      </c>
      <c r="C62" s="114">
        <f>+IN_Anagrafica!D64</f>
        <v>0</v>
      </c>
      <c r="D62" s="126"/>
      <c r="E62" s="126"/>
      <c r="F62" s="126"/>
      <c r="G62" s="126"/>
      <c r="H62" s="126"/>
      <c r="I62" s="126"/>
      <c r="J62" s="126"/>
      <c r="K62" s="126"/>
      <c r="L62" s="126"/>
      <c r="M62" s="126"/>
      <c r="N62" s="126"/>
      <c r="O62" s="126"/>
      <c r="P62" s="126"/>
      <c r="Q62" s="126"/>
      <c r="R62" s="126"/>
    </row>
    <row r="63" spans="2:18" x14ac:dyDescent="0.35">
      <c r="B63" s="141">
        <f>+IN_Anagrafica!F65</f>
        <v>0</v>
      </c>
      <c r="C63" s="114">
        <f>+IN_Anagrafica!D65</f>
        <v>0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</row>
    <row r="64" spans="2:18" x14ac:dyDescent="0.35">
      <c r="B64" s="141">
        <f>+IN_Anagrafica!F66</f>
        <v>0</v>
      </c>
      <c r="C64" s="114">
        <f>+IN_Anagrafica!D66</f>
        <v>0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26"/>
      <c r="N64" s="126"/>
      <c r="O64" s="126"/>
      <c r="P64" s="126"/>
      <c r="Q64" s="126"/>
      <c r="R64" s="126"/>
    </row>
    <row r="65" spans="2:18" x14ac:dyDescent="0.35">
      <c r="B65" s="141">
        <f>+IN_Anagrafica!F67</f>
        <v>0</v>
      </c>
      <c r="C65" s="114">
        <f>+IN_Anagrafica!D67</f>
        <v>0</v>
      </c>
      <c r="D65" s="126"/>
      <c r="E65" s="126"/>
      <c r="F65" s="126"/>
      <c r="G65" s="126"/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</row>
    <row r="66" spans="2:18" x14ac:dyDescent="0.35">
      <c r="B66" s="141">
        <f>+IN_Anagrafica!F68</f>
        <v>0</v>
      </c>
      <c r="C66" s="114">
        <f>+IN_Anagrafica!D68</f>
        <v>0</v>
      </c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</row>
    <row r="67" spans="2:18" x14ac:dyDescent="0.35">
      <c r="B67" s="141">
        <f>+IN_Anagrafica!F69</f>
        <v>0</v>
      </c>
      <c r="C67" s="114">
        <f>+IN_Anagrafica!D69</f>
        <v>0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</row>
    <row r="68" spans="2:18" x14ac:dyDescent="0.35">
      <c r="B68" s="141">
        <f>+IN_Anagrafica!F70</f>
        <v>0</v>
      </c>
      <c r="C68" s="114">
        <f>+IN_Anagrafica!D70</f>
        <v>0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26"/>
      <c r="N68" s="126"/>
      <c r="O68" s="126"/>
      <c r="P68" s="126"/>
      <c r="Q68" s="126"/>
      <c r="R68" s="126"/>
    </row>
    <row r="69" spans="2:18" x14ac:dyDescent="0.35">
      <c r="B69" s="141">
        <f>+IN_Anagrafica!F71</f>
        <v>0</v>
      </c>
      <c r="C69" s="114">
        <f>+IN_Anagrafica!D71</f>
        <v>0</v>
      </c>
      <c r="D69" s="126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</row>
    <row r="70" spans="2:18" x14ac:dyDescent="0.35">
      <c r="B70" s="141">
        <f>+IN_Anagrafica!F72</f>
        <v>0</v>
      </c>
      <c r="C70" s="114">
        <f>+IN_Anagrafica!D72</f>
        <v>0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6"/>
      <c r="Q70" s="126"/>
      <c r="R70" s="126"/>
    </row>
    <row r="71" spans="2:18" x14ac:dyDescent="0.35">
      <c r="B71" s="141">
        <f>+IN_Anagrafica!F73</f>
        <v>0</v>
      </c>
      <c r="C71" s="114">
        <f>+IN_Anagrafica!D73</f>
        <v>0</v>
      </c>
      <c r="D71" s="126"/>
      <c r="E71" s="126"/>
      <c r="F71" s="126"/>
      <c r="G71" s="126"/>
      <c r="H71" s="126"/>
      <c r="I71" s="126"/>
      <c r="J71" s="126"/>
      <c r="K71" s="126"/>
      <c r="L71" s="126"/>
      <c r="M71" s="126"/>
      <c r="N71" s="126"/>
      <c r="O71" s="126"/>
      <c r="P71" s="126"/>
      <c r="Q71" s="126"/>
      <c r="R71" s="126"/>
    </row>
    <row r="72" spans="2:18" x14ac:dyDescent="0.35">
      <c r="B72" s="141">
        <f>+IN_Anagrafica!F74</f>
        <v>0</v>
      </c>
      <c r="C72" s="114">
        <f>+IN_Anagrafica!D74</f>
        <v>0</v>
      </c>
      <c r="D72" s="126"/>
      <c r="E72" s="126"/>
      <c r="F72" s="126"/>
      <c r="G72" s="126"/>
      <c r="H72" s="126"/>
      <c r="I72" s="126"/>
      <c r="J72" s="126"/>
      <c r="K72" s="126"/>
      <c r="L72" s="126"/>
      <c r="M72" s="126"/>
      <c r="N72" s="126"/>
      <c r="O72" s="126"/>
      <c r="P72" s="126"/>
      <c r="Q72" s="126"/>
      <c r="R72" s="126"/>
    </row>
    <row r="73" spans="2:18" x14ac:dyDescent="0.35">
      <c r="B73" s="141">
        <f>+IN_Anagrafica!F75</f>
        <v>0</v>
      </c>
      <c r="C73" s="114">
        <f>+IN_Anagrafica!D75</f>
        <v>0</v>
      </c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</row>
    <row r="74" spans="2:18" x14ac:dyDescent="0.35">
      <c r="B74" s="141">
        <f>+IN_Anagrafica!F76</f>
        <v>0</v>
      </c>
      <c r="C74" s="114">
        <f>+IN_Anagrafica!D76</f>
        <v>0</v>
      </c>
      <c r="D74" s="126"/>
      <c r="E74" s="126"/>
      <c r="F74" s="126"/>
      <c r="G74" s="126"/>
      <c r="H74" s="126"/>
      <c r="I74" s="126"/>
      <c r="J74" s="126"/>
      <c r="K74" s="126"/>
      <c r="L74" s="126"/>
      <c r="M74" s="126"/>
      <c r="N74" s="126"/>
      <c r="O74" s="126"/>
      <c r="P74" s="126"/>
      <c r="Q74" s="126"/>
      <c r="R74" s="126"/>
    </row>
    <row r="75" spans="2:18" x14ac:dyDescent="0.35">
      <c r="B75" s="141">
        <f>+IN_Anagrafica!F77</f>
        <v>0</v>
      </c>
      <c r="C75" s="114">
        <f>+IN_Anagrafica!D77</f>
        <v>0</v>
      </c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  <c r="O75" s="126"/>
      <c r="P75" s="126"/>
      <c r="Q75" s="126"/>
      <c r="R75" s="126"/>
    </row>
    <row r="76" spans="2:18" x14ac:dyDescent="0.35">
      <c r="B76" s="141">
        <f>+IN_Anagrafica!F78</f>
        <v>0</v>
      </c>
      <c r="C76" s="114">
        <f>+IN_Anagrafica!D78</f>
        <v>0</v>
      </c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  <c r="O76" s="126"/>
      <c r="P76" s="126"/>
      <c r="Q76" s="126"/>
      <c r="R76" s="126"/>
    </row>
    <row r="77" spans="2:18" x14ac:dyDescent="0.35">
      <c r="B77" s="141">
        <f>+IN_Anagrafica!F79</f>
        <v>0</v>
      </c>
      <c r="C77" s="114">
        <f>+IN_Anagrafica!D79</f>
        <v>0</v>
      </c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</row>
    <row r="78" spans="2:18" x14ac:dyDescent="0.35">
      <c r="B78" s="141">
        <f>+IN_Anagrafica!F80</f>
        <v>0</v>
      </c>
      <c r="C78" s="114">
        <f>+IN_Anagrafica!D80</f>
        <v>0</v>
      </c>
      <c r="D78" s="126"/>
      <c r="E78" s="126"/>
      <c r="F78" s="126"/>
      <c r="G78" s="126"/>
      <c r="H78" s="126"/>
      <c r="I78" s="126"/>
      <c r="J78" s="126"/>
      <c r="K78" s="126"/>
      <c r="L78" s="126"/>
      <c r="M78" s="126"/>
      <c r="N78" s="126"/>
      <c r="O78" s="126"/>
      <c r="P78" s="126"/>
      <c r="Q78" s="126"/>
      <c r="R78" s="126"/>
    </row>
    <row r="79" spans="2:18" x14ac:dyDescent="0.35">
      <c r="B79" s="141">
        <f>+IN_Anagrafica!F81</f>
        <v>0</v>
      </c>
      <c r="C79" s="114">
        <f>+IN_Anagrafica!D81</f>
        <v>0</v>
      </c>
      <c r="D79" s="126"/>
      <c r="E79" s="126"/>
      <c r="F79" s="126"/>
      <c r="G79" s="126"/>
      <c r="H79" s="126"/>
      <c r="I79" s="126"/>
      <c r="J79" s="126"/>
      <c r="K79" s="126"/>
      <c r="L79" s="126"/>
      <c r="M79" s="126"/>
      <c r="N79" s="126"/>
      <c r="O79" s="126"/>
      <c r="P79" s="126"/>
      <c r="Q79" s="126"/>
      <c r="R79" s="126"/>
    </row>
    <row r="80" spans="2:18" x14ac:dyDescent="0.35">
      <c r="B80" s="141">
        <f>+IN_Anagrafica!F82</f>
        <v>0</v>
      </c>
      <c r="C80" s="114">
        <f>+IN_Anagrafica!D82</f>
        <v>0</v>
      </c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</row>
    <row r="81" spans="2:18" x14ac:dyDescent="0.35">
      <c r="B81" s="141">
        <f>+IN_Anagrafica!F83</f>
        <v>0</v>
      </c>
      <c r="C81" s="114">
        <f>+IN_Anagrafica!D83</f>
        <v>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</row>
    <row r="82" spans="2:18" x14ac:dyDescent="0.35">
      <c r="B82" s="141">
        <f>+IN_Anagrafica!F84</f>
        <v>0</v>
      </c>
      <c r="C82" s="114">
        <f>+IN_Anagrafica!D84</f>
        <v>0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</row>
    <row r="83" spans="2:18" x14ac:dyDescent="0.35">
      <c r="B83" s="141">
        <f>+IN_Anagrafica!F85</f>
        <v>0</v>
      </c>
      <c r="C83" s="114">
        <f>+IN_Anagrafica!D85</f>
        <v>0</v>
      </c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</row>
    <row r="84" spans="2:18" x14ac:dyDescent="0.35">
      <c r="B84" s="141">
        <f>+IN_Anagrafica!F86</f>
        <v>0</v>
      </c>
      <c r="C84" s="114">
        <f>+IN_Anagrafica!D86</f>
        <v>0</v>
      </c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</row>
    <row r="85" spans="2:18" x14ac:dyDescent="0.35">
      <c r="B85" s="141">
        <f>+IN_Anagrafica!F87</f>
        <v>0</v>
      </c>
      <c r="C85" s="114">
        <f>+IN_Anagrafica!D87</f>
        <v>0</v>
      </c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</row>
    <row r="86" spans="2:18" x14ac:dyDescent="0.35">
      <c r="B86" s="141">
        <f>+IN_Anagrafica!F88</f>
        <v>0</v>
      </c>
      <c r="C86" s="114">
        <f>+IN_Anagrafica!D88</f>
        <v>0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</row>
    <row r="87" spans="2:18" x14ac:dyDescent="0.35">
      <c r="B87" s="141">
        <f>+IN_Anagrafica!F151</f>
        <v>0</v>
      </c>
      <c r="C87" s="114">
        <f>+IN_Anagrafica!D151</f>
        <v>0</v>
      </c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</row>
    <row r="88" spans="2:18" x14ac:dyDescent="0.35">
      <c r="B88" s="141">
        <f>+IN_Anagrafica!F152</f>
        <v>0</v>
      </c>
      <c r="C88" s="114">
        <f>+IN_Anagrafica!D152</f>
        <v>0</v>
      </c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</row>
    <row r="89" spans="2:18" x14ac:dyDescent="0.35">
      <c r="B89" s="141">
        <f>+IN_Anagrafica!F153</f>
        <v>0</v>
      </c>
      <c r="C89" s="114">
        <f>+IN_Anagrafica!D153</f>
        <v>0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</row>
    <row r="90" spans="2:18" x14ac:dyDescent="0.35">
      <c r="B90" s="141">
        <f>+IN_Anagrafica!F154</f>
        <v>0</v>
      </c>
      <c r="C90" s="114">
        <f>+IN_Anagrafica!D154</f>
        <v>0</v>
      </c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</row>
    <row r="91" spans="2:18" x14ac:dyDescent="0.35">
      <c r="B91" s="141">
        <f>+IN_Anagrafica!F155</f>
        <v>0</v>
      </c>
      <c r="C91" s="114">
        <f>+IN_Anagrafica!D155</f>
        <v>0</v>
      </c>
      <c r="D91" s="126"/>
      <c r="E91" s="126"/>
      <c r="F91" s="126"/>
      <c r="G91" s="126"/>
      <c r="H91" s="126"/>
      <c r="I91" s="126"/>
      <c r="J91" s="126"/>
      <c r="K91" s="126"/>
      <c r="L91" s="126"/>
      <c r="M91" s="126"/>
      <c r="N91" s="126"/>
      <c r="O91" s="126"/>
      <c r="P91" s="126"/>
      <c r="Q91" s="126"/>
      <c r="R91" s="126"/>
    </row>
    <row r="92" spans="2:18" x14ac:dyDescent="0.35">
      <c r="B92" s="141">
        <f>+IN_Anagrafica!F156</f>
        <v>0</v>
      </c>
      <c r="C92" s="114">
        <f>+IN_Anagrafica!D156</f>
        <v>0</v>
      </c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126"/>
      <c r="O92" s="126"/>
      <c r="P92" s="126"/>
      <c r="Q92" s="126"/>
      <c r="R92" s="126"/>
    </row>
    <row r="93" spans="2:18" x14ac:dyDescent="0.35">
      <c r="B93" s="141">
        <f>+IN_Anagrafica!F157</f>
        <v>0</v>
      </c>
      <c r="C93" s="114">
        <f>+IN_Anagrafica!D157</f>
        <v>0</v>
      </c>
      <c r="D93" s="126"/>
      <c r="E93" s="126"/>
      <c r="F93" s="126"/>
      <c r="G93" s="126"/>
      <c r="H93" s="126"/>
      <c r="I93" s="126"/>
      <c r="J93" s="126"/>
      <c r="K93" s="126"/>
      <c r="L93" s="126"/>
      <c r="M93" s="126"/>
      <c r="N93" s="126"/>
      <c r="O93" s="126"/>
      <c r="P93" s="126"/>
      <c r="Q93" s="126"/>
      <c r="R93" s="126"/>
    </row>
    <row r="94" spans="2:18" x14ac:dyDescent="0.35">
      <c r="B94" s="141">
        <f>+IN_Anagrafica!F158</f>
        <v>0</v>
      </c>
      <c r="C94" s="114">
        <f>+IN_Anagrafica!D158</f>
        <v>0</v>
      </c>
      <c r="D94" s="126"/>
      <c r="E94" s="126"/>
      <c r="F94" s="126"/>
      <c r="G94" s="126"/>
      <c r="H94" s="126"/>
      <c r="I94" s="126"/>
      <c r="J94" s="126"/>
      <c r="K94" s="126"/>
      <c r="L94" s="126"/>
      <c r="M94" s="126"/>
      <c r="N94" s="126"/>
      <c r="O94" s="126"/>
      <c r="P94" s="126"/>
      <c r="Q94" s="126"/>
      <c r="R94" s="126"/>
    </row>
    <row r="95" spans="2:18" x14ac:dyDescent="0.35">
      <c r="B95" s="141">
        <f>+IN_Anagrafica!F159</f>
        <v>0</v>
      </c>
      <c r="C95" s="114">
        <f>+IN_Anagrafica!D159</f>
        <v>0</v>
      </c>
      <c r="D95" s="126"/>
      <c r="E95" s="126"/>
      <c r="F95" s="126"/>
      <c r="G95" s="126"/>
      <c r="H95" s="126"/>
      <c r="I95" s="126"/>
      <c r="J95" s="126"/>
      <c r="K95" s="126"/>
      <c r="L95" s="126"/>
      <c r="M95" s="126"/>
      <c r="N95" s="126"/>
      <c r="O95" s="126"/>
      <c r="P95" s="126"/>
      <c r="Q95" s="126"/>
      <c r="R95" s="126"/>
    </row>
    <row r="96" spans="2:18" x14ac:dyDescent="0.35">
      <c r="B96" s="141">
        <f>+IN_Anagrafica!F160</f>
        <v>0</v>
      </c>
      <c r="C96" s="114">
        <f>+IN_Anagrafica!D160</f>
        <v>0</v>
      </c>
      <c r="D96" s="126"/>
      <c r="E96" s="126"/>
      <c r="F96" s="126"/>
      <c r="G96" s="126"/>
      <c r="H96" s="126"/>
      <c r="I96" s="126"/>
      <c r="J96" s="126"/>
      <c r="K96" s="126"/>
      <c r="L96" s="126"/>
      <c r="M96" s="126"/>
      <c r="N96" s="126"/>
      <c r="O96" s="126"/>
      <c r="P96" s="126"/>
      <c r="Q96" s="126"/>
      <c r="R96" s="126"/>
    </row>
    <row r="97" spans="2:18" x14ac:dyDescent="0.35">
      <c r="B97" s="141">
        <f>+IN_Anagrafica!F161</f>
        <v>0</v>
      </c>
      <c r="C97" s="114">
        <f>+IN_Anagrafica!D161</f>
        <v>0</v>
      </c>
      <c r="D97" s="126"/>
      <c r="E97" s="126"/>
      <c r="F97" s="126"/>
      <c r="G97" s="126"/>
      <c r="H97" s="126"/>
      <c r="I97" s="126"/>
      <c r="J97" s="126"/>
      <c r="K97" s="126"/>
      <c r="L97" s="126"/>
      <c r="M97" s="126"/>
      <c r="N97" s="126"/>
      <c r="O97" s="126"/>
      <c r="P97" s="126"/>
      <c r="Q97" s="126"/>
      <c r="R97" s="126"/>
    </row>
    <row r="98" spans="2:18" x14ac:dyDescent="0.35">
      <c r="B98" s="141">
        <f>+IN_Anagrafica!F162</f>
        <v>0</v>
      </c>
      <c r="C98" s="114">
        <f>+IN_Anagrafica!D162</f>
        <v>0</v>
      </c>
      <c r="D98" s="126"/>
      <c r="E98" s="126"/>
      <c r="F98" s="126"/>
      <c r="G98" s="126"/>
      <c r="H98" s="126"/>
      <c r="I98" s="126"/>
      <c r="J98" s="126"/>
      <c r="K98" s="126"/>
      <c r="L98" s="126"/>
      <c r="M98" s="126"/>
      <c r="N98" s="126"/>
      <c r="O98" s="126"/>
      <c r="P98" s="126"/>
      <c r="Q98" s="126"/>
      <c r="R98" s="126"/>
    </row>
    <row r="99" spans="2:18" x14ac:dyDescent="0.35">
      <c r="B99" s="141">
        <f>+IN_Anagrafica!F163</f>
        <v>0</v>
      </c>
      <c r="C99" s="114">
        <f>+IN_Anagrafica!D163</f>
        <v>0</v>
      </c>
      <c r="D99" s="126"/>
      <c r="E99" s="126"/>
      <c r="F99" s="126"/>
      <c r="G99" s="126"/>
      <c r="H99" s="126"/>
      <c r="I99" s="126"/>
      <c r="J99" s="126"/>
      <c r="K99" s="126"/>
      <c r="L99" s="126"/>
      <c r="M99" s="126"/>
      <c r="N99" s="126"/>
      <c r="O99" s="126"/>
      <c r="P99" s="126"/>
      <c r="Q99" s="126"/>
      <c r="R99" s="126"/>
    </row>
    <row r="100" spans="2:18" x14ac:dyDescent="0.35">
      <c r="B100" s="142">
        <f>+IN_Anagrafica!F164</f>
        <v>0</v>
      </c>
      <c r="C100" s="117">
        <f>+IN_Anagrafica!D164</f>
        <v>0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  <c r="O100" s="128"/>
      <c r="P100" s="128"/>
      <c r="Q100" s="128"/>
      <c r="R100" s="128"/>
    </row>
  </sheetData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9F66-69C0-4C47-993F-C84AAE002521}">
  <sheetPr>
    <tabColor theme="0" tint="-0.34998626667073579"/>
  </sheetPr>
  <dimension ref="A1:S100"/>
  <sheetViews>
    <sheetView zoomScale="66" zoomScaleNormal="66" workbookViewId="0">
      <selection activeCell="B1" sqref="B1"/>
    </sheetView>
  </sheetViews>
  <sheetFormatPr defaultColWidth="8.90625" defaultRowHeight="14.5" x14ac:dyDescent="0.35"/>
  <cols>
    <col min="1" max="1" width="4.36328125" style="70" customWidth="1"/>
    <col min="2" max="2" width="12.90625" style="70" customWidth="1"/>
    <col min="3" max="3" width="32.453125" style="70" customWidth="1"/>
    <col min="4" max="13" width="13" style="70" customWidth="1"/>
    <col min="14" max="18" width="17.6328125" style="70" customWidth="1"/>
    <col min="19" max="16384" width="8.90625" style="70"/>
  </cols>
  <sheetData>
    <row r="1" spans="1:19" s="62" customFormat="1" ht="21" thickBot="1" x14ac:dyDescent="0.45">
      <c r="A1" s="1"/>
      <c r="B1" s="242" t="s">
        <v>287</v>
      </c>
      <c r="C1" s="181"/>
      <c r="D1" s="181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182"/>
      <c r="Q1" s="182"/>
      <c r="R1" s="182"/>
    </row>
    <row r="2" spans="1:19" ht="16.25" customHeight="1" thickTop="1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/>
      <c r="N2" s="1"/>
      <c r="O2" s="1"/>
      <c r="P2" s="1"/>
      <c r="Q2" s="1"/>
      <c r="R2" s="1"/>
    </row>
    <row r="3" spans="1:19" s="62" customFormat="1" ht="20.5" x14ac:dyDescent="0.4">
      <c r="A3" s="1"/>
      <c r="B3" s="243"/>
      <c r="C3" s="244"/>
      <c r="D3" s="245">
        <f>+PianoTariffarioAffidamento!F4</f>
        <v>2026</v>
      </c>
      <c r="E3" s="245">
        <f>+PianoTariffarioAffidamento!G4</f>
        <v>2027</v>
      </c>
      <c r="F3" s="245">
        <f>+PianoTariffarioAffidamento!H4</f>
        <v>2028</v>
      </c>
      <c r="G3" s="245">
        <f>+PianoTariffarioAffidamento!I4</f>
        <v>2029</v>
      </c>
      <c r="H3" s="245">
        <f>+PianoTariffarioAffidamento!J4</f>
        <v>2030</v>
      </c>
      <c r="I3" s="245">
        <f>+PianoTariffarioAffidamento!K4</f>
        <v>2031</v>
      </c>
      <c r="J3" s="245">
        <f>+PianoTariffarioAffidamento!L4</f>
        <v>2032</v>
      </c>
      <c r="K3" s="245">
        <f>+PianoTariffarioAffidamento!M4</f>
        <v>2033</v>
      </c>
      <c r="L3" s="245">
        <f>+PianoTariffarioAffidamento!N4</f>
        <v>2034</v>
      </c>
      <c r="M3" s="245">
        <f>+PianoTariffarioAffidamento!O4</f>
        <v>2035</v>
      </c>
      <c r="N3" s="245">
        <f>+PianoTariffarioAffidamento!P4</f>
        <v>2036</v>
      </c>
      <c r="O3" s="245">
        <f>+PianoTariffarioAffidamento!Q4</f>
        <v>2037</v>
      </c>
      <c r="P3" s="245">
        <f>+PianoTariffarioAffidamento!R4</f>
        <v>2038</v>
      </c>
      <c r="Q3" s="245">
        <f>+PianoTariffarioAffidamento!S4</f>
        <v>2039</v>
      </c>
      <c r="R3" s="245">
        <f>+PianoTariffarioAffidamento!T4</f>
        <v>2040</v>
      </c>
    </row>
    <row r="4" spans="1:19" hidden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/>
      <c r="N4" s="1"/>
      <c r="O4" s="1"/>
      <c r="P4" s="1"/>
      <c r="Q4" s="1"/>
      <c r="R4" s="1"/>
    </row>
    <row r="5" spans="1:19" ht="28" x14ac:dyDescent="0.35">
      <c r="A5" s="1"/>
      <c r="B5" s="1"/>
      <c r="C5" s="246" t="s">
        <v>196</v>
      </c>
      <c r="D5" s="247" t="s">
        <v>215</v>
      </c>
      <c r="E5" s="247" t="s">
        <v>216</v>
      </c>
      <c r="F5" s="247" t="s">
        <v>217</v>
      </c>
      <c r="G5" s="247" t="s">
        <v>218</v>
      </c>
      <c r="H5" s="247" t="s">
        <v>219</v>
      </c>
      <c r="I5" s="247" t="s">
        <v>220</v>
      </c>
      <c r="J5" s="247" t="s">
        <v>221</v>
      </c>
      <c r="K5" s="247" t="s">
        <v>222</v>
      </c>
      <c r="L5" s="247" t="s">
        <v>223</v>
      </c>
      <c r="M5" s="247" t="s">
        <v>224</v>
      </c>
      <c r="N5" s="247" t="s">
        <v>245</v>
      </c>
      <c r="O5" s="247" t="s">
        <v>246</v>
      </c>
      <c r="P5" s="247" t="s">
        <v>247</v>
      </c>
      <c r="Q5" s="247" t="s">
        <v>248</v>
      </c>
      <c r="R5" s="247" t="s">
        <v>249</v>
      </c>
      <c r="S5" s="148"/>
    </row>
    <row r="6" spans="1:19" x14ac:dyDescent="0.35">
      <c r="A6" s="1"/>
      <c r="B6" s="1"/>
      <c r="C6" s="248" t="s">
        <v>288</v>
      </c>
      <c r="D6" s="249">
        <f>+PianoTariffarioAffidamento!F55</f>
        <v>0</v>
      </c>
      <c r="E6" s="249">
        <f>+PianoTariffarioAffidamento!G55</f>
        <v>0</v>
      </c>
      <c r="F6" s="249">
        <f>+PianoTariffarioAffidamento!H55</f>
        <v>0</v>
      </c>
      <c r="G6" s="249">
        <f>+PianoTariffarioAffidamento!I55</f>
        <v>0</v>
      </c>
      <c r="H6" s="249">
        <f>+PianoTariffarioAffidamento!J55</f>
        <v>0</v>
      </c>
      <c r="I6" s="249">
        <f>+PianoTariffarioAffidamento!K55</f>
        <v>0</v>
      </c>
      <c r="J6" s="249">
        <f>+PianoTariffarioAffidamento!L55</f>
        <v>0</v>
      </c>
      <c r="K6" s="249">
        <f>+PianoTariffarioAffidamento!M55</f>
        <v>0</v>
      </c>
      <c r="L6" s="249">
        <f>+PianoTariffarioAffidamento!N55</f>
        <v>0</v>
      </c>
      <c r="M6" s="249">
        <f>+PianoTariffarioAffidamento!O55</f>
        <v>0</v>
      </c>
      <c r="N6" s="249">
        <f>+PianoTariffarioAffidamento!P55</f>
        <v>0</v>
      </c>
      <c r="O6" s="249">
        <f>+PianoTariffarioAffidamento!Q55</f>
        <v>0</v>
      </c>
      <c r="P6" s="249">
        <f>+PianoTariffarioAffidamento!R55</f>
        <v>0</v>
      </c>
      <c r="Q6" s="249">
        <f>+PianoTariffarioAffidamento!S55</f>
        <v>0</v>
      </c>
      <c r="R6" s="249">
        <f>+PianoTariffarioAffidamento!T55</f>
        <v>0</v>
      </c>
      <c r="S6" s="148"/>
    </row>
    <row r="7" spans="1:19" x14ac:dyDescent="0.35">
      <c r="A7" s="1"/>
      <c r="B7" s="1"/>
      <c r="C7" s="1"/>
      <c r="D7" s="250"/>
      <c r="E7" s="250"/>
      <c r="F7" s="250"/>
      <c r="G7" s="250"/>
      <c r="H7" s="250"/>
      <c r="I7" s="250"/>
      <c r="J7" s="250"/>
      <c r="K7" s="250"/>
      <c r="L7" s="250"/>
      <c r="M7"/>
      <c r="N7" s="1"/>
      <c r="O7" s="1"/>
      <c r="P7" s="1"/>
      <c r="Q7" s="1"/>
      <c r="R7" s="1"/>
    </row>
    <row r="8" spans="1:19" x14ac:dyDescent="0.35">
      <c r="A8" s="1"/>
      <c r="B8" s="1"/>
      <c r="C8" s="251" t="s">
        <v>214</v>
      </c>
      <c r="D8" s="252" t="e">
        <f>SUMPRODUCT(Tab_Kcom19[1° anno di affidamento],Tab_Ta_1[1° anno di affidamento])/'Ta-1_AmbitoTariffario'!D8</f>
        <v>#DIV/0!</v>
      </c>
      <c r="E8" s="252" t="e">
        <f>SUMPRODUCT(Tab_Kcom19[2° anno di affidamento],Tab_Ta_1[2° anno di affidamento])/'Ta-1_AmbitoTariffario'!E8</f>
        <v>#DIV/0!</v>
      </c>
      <c r="F8" s="252" t="e">
        <f>SUMPRODUCT(Tab_Kcom19[3° anno di affidamento],Tab_Ta_1[3° anno di affidamento])/'Ta-1_AmbitoTariffario'!F8</f>
        <v>#DIV/0!</v>
      </c>
      <c r="G8" s="252" t="e">
        <f>SUMPRODUCT(Tab_Kcom19[4° anno di affidamento],Tab_Ta_1[4° anno di affidamento])/'Ta-1_AmbitoTariffario'!G8</f>
        <v>#DIV/0!</v>
      </c>
      <c r="H8" s="252" t="e">
        <f>SUMPRODUCT(Tab_Kcom19[5° anno di affidamento],Tab_Ta_1[5° anno di affidamento])/'Ta-1_AmbitoTariffario'!H8</f>
        <v>#DIV/0!</v>
      </c>
      <c r="I8" s="252" t="e">
        <f>SUMPRODUCT(Tab_Kcom19[6° anno di affidamento],Tab_Ta_1[6° anno di affidamento])/'Ta-1_AmbitoTariffario'!I8</f>
        <v>#DIV/0!</v>
      </c>
      <c r="J8" s="252" t="e">
        <f>SUMPRODUCT(Tab_Kcom19[7° anno di affidamento],Tab_Ta_1[7° anno di affidamento])/'Ta-1_AmbitoTariffario'!J8</f>
        <v>#DIV/0!</v>
      </c>
      <c r="K8" s="252" t="e">
        <f>SUMPRODUCT(Tab_Kcom19[8° anno di affidamento],Tab_Ta_1[8° anno di affidamento])/'Ta-1_AmbitoTariffario'!K8</f>
        <v>#DIV/0!</v>
      </c>
      <c r="L8" s="252" t="e">
        <f>SUMPRODUCT(Tab_Kcom19[9° anno di affidamento],Tab_Ta_1[9° anno di affidamento])/'Ta-1_AmbitoTariffario'!L8</f>
        <v>#DIV/0!</v>
      </c>
      <c r="M8" s="252" t="e">
        <f>SUMPRODUCT(Tab_Kcom19[10° anno di affidamento],Tab_Ta_1[10° anno di affidamento])/'Ta-1_AmbitoTariffario'!M8</f>
        <v>#DIV/0!</v>
      </c>
      <c r="N8" s="252" t="e">
        <f>SUMPRODUCT(Tab_Kcom19[11° anno di affidamento],Tab_Ta_1[11° anno di affidamento])/'Ta-1_AmbitoTariffario'!N8</f>
        <v>#DIV/0!</v>
      </c>
      <c r="O8" s="252" t="e">
        <f>SUMPRODUCT(Tab_Kcom19[12° anno di affidamento],Tab_Ta_1[12° anno di affidamento])/'Ta-1_AmbitoTariffario'!O8</f>
        <v>#DIV/0!</v>
      </c>
      <c r="P8" s="252" t="e">
        <f>SUMPRODUCT(Tab_Kcom19[13° anno di affidamento],Tab_Ta_1[13° anno di affidamento])/'Ta-1_AmbitoTariffario'!P8</f>
        <v>#DIV/0!</v>
      </c>
      <c r="Q8" s="252" t="e">
        <f>SUMPRODUCT(Tab_Kcom19[14° anno di affidamento],Tab_Ta_1[14° anno di affidamento])/'Ta-1_AmbitoTariffario'!Q8</f>
        <v>#DIV/0!</v>
      </c>
      <c r="R8" s="252" t="e">
        <f>SUMPRODUCT(Tab_Kcom19[15° anno di affidamento],Tab_Ta_1[15° anno di affidamento])/'Ta-1_AmbitoTariffario'!R8</f>
        <v>#DIV/0!</v>
      </c>
    </row>
    <row r="9" spans="1:19" x14ac:dyDescent="0.35">
      <c r="A9" s="1"/>
      <c r="B9" s="1"/>
      <c r="C9" s="253"/>
      <c r="D9" s="254"/>
      <c r="E9" s="254"/>
      <c r="F9" s="254"/>
      <c r="G9" s="254"/>
      <c r="H9" s="254"/>
      <c r="I9" s="254"/>
      <c r="J9" s="254"/>
      <c r="K9" s="254"/>
      <c r="L9" s="254"/>
      <c r="M9" s="254"/>
      <c r="N9" s="254"/>
      <c r="O9" s="254"/>
      <c r="P9" s="254"/>
      <c r="Q9" s="254"/>
      <c r="R9" s="254"/>
    </row>
    <row r="10" spans="1:19" x14ac:dyDescent="0.35">
      <c r="A10" s="1"/>
      <c r="B10" s="1"/>
      <c r="C10" s="255" t="s">
        <v>250</v>
      </c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</row>
    <row r="11" spans="1:19" x14ac:dyDescent="0.35">
      <c r="A11" s="1"/>
      <c r="B11" s="1"/>
      <c r="C11" s="255" t="s">
        <v>281</v>
      </c>
      <c r="D11" s="254"/>
      <c r="E11" s="254"/>
      <c r="F11" s="254"/>
      <c r="G11" s="254"/>
      <c r="H11" s="254"/>
      <c r="I11" s="254"/>
      <c r="J11" s="254"/>
      <c r="K11" s="254"/>
      <c r="L11" s="254"/>
      <c r="M11" s="254"/>
      <c r="N11" s="254"/>
      <c r="O11" s="254"/>
      <c r="P11" s="254"/>
      <c r="Q11" s="254"/>
      <c r="R11" s="254"/>
    </row>
    <row r="12" spans="1:19" ht="20.5" x14ac:dyDescent="0.4">
      <c r="A12" s="1"/>
      <c r="B12" s="256"/>
      <c r="C12" s="244"/>
      <c r="D12" s="1"/>
      <c r="E12" s="1"/>
      <c r="F12" s="1"/>
      <c r="G12" s="1"/>
      <c r="H12" s="1"/>
      <c r="I12" s="1"/>
      <c r="J12" s="1"/>
      <c r="K12" s="1"/>
      <c r="L12" s="1"/>
      <c r="M12"/>
      <c r="N12" s="1"/>
      <c r="O12" s="1"/>
      <c r="P12" s="1"/>
      <c r="Q12" s="1"/>
      <c r="R12" s="1"/>
    </row>
    <row r="13" spans="1:19" s="62" customFormat="1" ht="28" x14ac:dyDescent="0.35">
      <c r="A13" s="1"/>
      <c r="B13" s="243"/>
      <c r="C13" s="245" t="s">
        <v>286</v>
      </c>
      <c r="D13" s="245">
        <f t="shared" ref="D13:R13" si="0">+D3</f>
        <v>2026</v>
      </c>
      <c r="E13" s="245">
        <f t="shared" si="0"/>
        <v>2027</v>
      </c>
      <c r="F13" s="245">
        <f t="shared" si="0"/>
        <v>2028</v>
      </c>
      <c r="G13" s="245">
        <f t="shared" si="0"/>
        <v>2029</v>
      </c>
      <c r="H13" s="245">
        <f t="shared" si="0"/>
        <v>2030</v>
      </c>
      <c r="I13" s="245">
        <f t="shared" si="0"/>
        <v>2031</v>
      </c>
      <c r="J13" s="245">
        <f t="shared" si="0"/>
        <v>2032</v>
      </c>
      <c r="K13" s="245">
        <f t="shared" si="0"/>
        <v>2033</v>
      </c>
      <c r="L13" s="245">
        <f t="shared" si="0"/>
        <v>2034</v>
      </c>
      <c r="M13" s="245">
        <f t="shared" si="0"/>
        <v>2035</v>
      </c>
      <c r="N13" s="245">
        <f t="shared" si="0"/>
        <v>2036</v>
      </c>
      <c r="O13" s="245">
        <f t="shared" si="0"/>
        <v>2037</v>
      </c>
      <c r="P13" s="245">
        <f t="shared" si="0"/>
        <v>2038</v>
      </c>
      <c r="Q13" s="245">
        <f t="shared" si="0"/>
        <v>2039</v>
      </c>
      <c r="R13" s="245">
        <f t="shared" si="0"/>
        <v>2040</v>
      </c>
    </row>
    <row r="14" spans="1:19" hidden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 ht="28" x14ac:dyDescent="0.35">
      <c r="A15" s="1"/>
      <c r="B15" s="257" t="s">
        <v>101</v>
      </c>
      <c r="C15" s="258" t="s">
        <v>195</v>
      </c>
      <c r="D15" s="259" t="s">
        <v>215</v>
      </c>
      <c r="E15" s="259" t="s">
        <v>216</v>
      </c>
      <c r="F15" s="259" t="s">
        <v>217</v>
      </c>
      <c r="G15" s="259" t="s">
        <v>218</v>
      </c>
      <c r="H15" s="259" t="s">
        <v>219</v>
      </c>
      <c r="I15" s="259" t="s">
        <v>220</v>
      </c>
      <c r="J15" s="259" t="s">
        <v>221</v>
      </c>
      <c r="K15" s="259" t="s">
        <v>222</v>
      </c>
      <c r="L15" s="259" t="s">
        <v>223</v>
      </c>
      <c r="M15" s="260" t="s">
        <v>224</v>
      </c>
      <c r="N15" s="261" t="s">
        <v>245</v>
      </c>
      <c r="O15" s="261" t="s">
        <v>246</v>
      </c>
      <c r="P15" s="261" t="s">
        <v>247</v>
      </c>
      <c r="Q15" s="261" t="s">
        <v>248</v>
      </c>
      <c r="R15" s="261" t="s">
        <v>249</v>
      </c>
    </row>
    <row r="16" spans="1:19" x14ac:dyDescent="0.35">
      <c r="B16" s="113">
        <f>+IN_Anagrafica!F18</f>
        <v>0</v>
      </c>
      <c r="C16" s="114">
        <f>+IN_Anagrafica!D18</f>
        <v>0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20"/>
      <c r="N16" s="127"/>
      <c r="O16" s="127"/>
      <c r="P16" s="127"/>
      <c r="Q16" s="127"/>
      <c r="R16" s="127"/>
    </row>
    <row r="17" spans="2:18" x14ac:dyDescent="0.35">
      <c r="B17" s="113">
        <f>+IN_Anagrafica!F19</f>
        <v>0</v>
      </c>
      <c r="C17" s="114">
        <f>+IN_Anagrafica!D19</f>
        <v>0</v>
      </c>
      <c r="D17" s="119"/>
      <c r="E17" s="119"/>
      <c r="F17" s="119"/>
      <c r="G17" s="119"/>
      <c r="H17" s="119"/>
      <c r="I17" s="119"/>
      <c r="J17" s="119"/>
      <c r="K17" s="119"/>
      <c r="L17" s="119"/>
      <c r="M17" s="120"/>
      <c r="N17" s="126"/>
      <c r="O17" s="126"/>
      <c r="P17" s="126"/>
      <c r="Q17" s="126"/>
      <c r="R17" s="126"/>
    </row>
    <row r="18" spans="2:18" x14ac:dyDescent="0.35">
      <c r="B18" s="113">
        <f>+IN_Anagrafica!F20</f>
        <v>0</v>
      </c>
      <c r="C18" s="114">
        <f>+IN_Anagrafica!D20</f>
        <v>0</v>
      </c>
      <c r="D18" s="119"/>
      <c r="E18" s="119"/>
      <c r="F18" s="119"/>
      <c r="G18" s="119"/>
      <c r="H18" s="119"/>
      <c r="I18" s="119"/>
      <c r="J18" s="119"/>
      <c r="K18" s="119"/>
      <c r="L18" s="119"/>
      <c r="M18" s="120"/>
      <c r="N18" s="126"/>
      <c r="O18" s="126"/>
      <c r="P18" s="126"/>
      <c r="Q18" s="126"/>
      <c r="R18" s="126"/>
    </row>
    <row r="19" spans="2:18" x14ac:dyDescent="0.35">
      <c r="B19" s="143">
        <f>+IN_Anagrafica!F21</f>
        <v>0</v>
      </c>
      <c r="C19" s="114">
        <f>+IN_Anagrafica!D21</f>
        <v>0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44"/>
      <c r="N19" s="126"/>
      <c r="O19" s="126"/>
      <c r="P19" s="126"/>
      <c r="Q19" s="126"/>
      <c r="R19" s="126"/>
    </row>
    <row r="20" spans="2:18" x14ac:dyDescent="0.35">
      <c r="B20" s="143">
        <f>+IN_Anagrafica!F22</f>
        <v>0</v>
      </c>
      <c r="C20" s="114">
        <f>+IN_Anagrafica!D22</f>
        <v>0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44"/>
      <c r="N20" s="126"/>
      <c r="O20" s="126"/>
      <c r="P20" s="126"/>
      <c r="Q20" s="126"/>
      <c r="R20" s="126"/>
    </row>
    <row r="21" spans="2:18" x14ac:dyDescent="0.35">
      <c r="B21" s="143">
        <f>+IN_Anagrafica!F23</f>
        <v>0</v>
      </c>
      <c r="C21" s="114">
        <f>+IN_Anagrafica!D23</f>
        <v>0</v>
      </c>
      <c r="D21" s="126"/>
      <c r="E21" s="126"/>
      <c r="F21" s="126"/>
      <c r="G21" s="126"/>
      <c r="H21" s="126"/>
      <c r="I21" s="126"/>
      <c r="J21" s="126"/>
      <c r="K21" s="126"/>
      <c r="L21" s="126"/>
      <c r="M21" s="144"/>
      <c r="N21" s="126"/>
      <c r="O21" s="126"/>
      <c r="P21" s="126"/>
      <c r="Q21" s="126"/>
      <c r="R21" s="126"/>
    </row>
    <row r="22" spans="2:18" x14ac:dyDescent="0.35">
      <c r="B22" s="143">
        <f>+IN_Anagrafica!F24</f>
        <v>0</v>
      </c>
      <c r="C22" s="114">
        <f>+IN_Anagrafica!D24</f>
        <v>0</v>
      </c>
      <c r="D22" s="126"/>
      <c r="E22" s="126"/>
      <c r="F22" s="126"/>
      <c r="G22" s="126"/>
      <c r="H22" s="126"/>
      <c r="I22" s="126"/>
      <c r="J22" s="126"/>
      <c r="K22" s="126"/>
      <c r="L22" s="126"/>
      <c r="M22" s="144"/>
      <c r="N22" s="126"/>
      <c r="O22" s="126"/>
      <c r="P22" s="126"/>
      <c r="Q22" s="126"/>
      <c r="R22" s="126"/>
    </row>
    <row r="23" spans="2:18" x14ac:dyDescent="0.35">
      <c r="B23" s="143">
        <f>+IN_Anagrafica!F25</f>
        <v>0</v>
      </c>
      <c r="C23" s="114">
        <f>+IN_Anagrafica!D25</f>
        <v>0</v>
      </c>
      <c r="D23" s="126"/>
      <c r="E23" s="126"/>
      <c r="F23" s="126"/>
      <c r="G23" s="126"/>
      <c r="H23" s="126"/>
      <c r="I23" s="126"/>
      <c r="J23" s="126"/>
      <c r="K23" s="126"/>
      <c r="L23" s="126"/>
      <c r="M23" s="144"/>
      <c r="N23" s="126"/>
      <c r="O23" s="126"/>
      <c r="P23" s="126"/>
      <c r="Q23" s="126"/>
      <c r="R23" s="126"/>
    </row>
    <row r="24" spans="2:18" x14ac:dyDescent="0.35">
      <c r="B24" s="143">
        <f>+IN_Anagrafica!F26</f>
        <v>0</v>
      </c>
      <c r="C24" s="114">
        <f>+IN_Anagrafica!D26</f>
        <v>0</v>
      </c>
      <c r="D24" s="126"/>
      <c r="E24" s="126"/>
      <c r="F24" s="126"/>
      <c r="G24" s="126"/>
      <c r="H24" s="126"/>
      <c r="I24" s="126"/>
      <c r="J24" s="126"/>
      <c r="K24" s="126"/>
      <c r="L24" s="126"/>
      <c r="M24" s="144"/>
      <c r="N24" s="126"/>
      <c r="O24" s="126"/>
      <c r="P24" s="126"/>
      <c r="Q24" s="126"/>
      <c r="R24" s="126"/>
    </row>
    <row r="25" spans="2:18" x14ac:dyDescent="0.35">
      <c r="B25" s="143">
        <f>+IN_Anagrafica!F27</f>
        <v>0</v>
      </c>
      <c r="C25" s="114">
        <f>+IN_Anagrafica!D27</f>
        <v>0</v>
      </c>
      <c r="D25" s="126"/>
      <c r="E25" s="126"/>
      <c r="F25" s="126"/>
      <c r="G25" s="126"/>
      <c r="H25" s="126"/>
      <c r="I25" s="126"/>
      <c r="J25" s="126"/>
      <c r="K25" s="126"/>
      <c r="L25" s="126"/>
      <c r="M25" s="144"/>
      <c r="N25" s="126"/>
      <c r="O25" s="126"/>
      <c r="P25" s="126"/>
      <c r="Q25" s="126"/>
      <c r="R25" s="126"/>
    </row>
    <row r="26" spans="2:18" x14ac:dyDescent="0.35">
      <c r="B26" s="143">
        <f>+IN_Anagrafica!F28</f>
        <v>0</v>
      </c>
      <c r="C26" s="114">
        <f>+IN_Anagrafica!D28</f>
        <v>0</v>
      </c>
      <c r="D26" s="126"/>
      <c r="E26" s="126"/>
      <c r="F26" s="126"/>
      <c r="G26" s="126"/>
      <c r="H26" s="126"/>
      <c r="I26" s="126"/>
      <c r="J26" s="126"/>
      <c r="K26" s="126"/>
      <c r="L26" s="126"/>
      <c r="M26" s="144"/>
      <c r="N26" s="126"/>
      <c r="O26" s="126"/>
      <c r="P26" s="126"/>
      <c r="Q26" s="126"/>
      <c r="R26" s="126"/>
    </row>
    <row r="27" spans="2:18" x14ac:dyDescent="0.35">
      <c r="B27" s="143">
        <f>+IN_Anagrafica!F29</f>
        <v>0</v>
      </c>
      <c r="C27" s="114">
        <f>+IN_Anagrafica!D29</f>
        <v>0</v>
      </c>
      <c r="D27" s="126"/>
      <c r="E27" s="126"/>
      <c r="F27" s="126"/>
      <c r="G27" s="126"/>
      <c r="H27" s="126"/>
      <c r="I27" s="126"/>
      <c r="J27" s="126"/>
      <c r="K27" s="126"/>
      <c r="L27" s="126"/>
      <c r="M27" s="144"/>
      <c r="N27" s="126"/>
      <c r="O27" s="126"/>
      <c r="P27" s="126"/>
      <c r="Q27" s="126"/>
      <c r="R27" s="126"/>
    </row>
    <row r="28" spans="2:18" x14ac:dyDescent="0.35">
      <c r="B28" s="143">
        <f>+IN_Anagrafica!F30</f>
        <v>0</v>
      </c>
      <c r="C28" s="114">
        <f>+IN_Anagrafica!D30</f>
        <v>0</v>
      </c>
      <c r="D28" s="126"/>
      <c r="E28" s="126"/>
      <c r="F28" s="126"/>
      <c r="G28" s="126"/>
      <c r="H28" s="126"/>
      <c r="I28" s="126"/>
      <c r="J28" s="126"/>
      <c r="K28" s="126"/>
      <c r="L28" s="126"/>
      <c r="M28" s="144"/>
      <c r="N28" s="126"/>
      <c r="O28" s="126"/>
      <c r="P28" s="126"/>
      <c r="Q28" s="126"/>
      <c r="R28" s="126"/>
    </row>
    <row r="29" spans="2:18" x14ac:dyDescent="0.35">
      <c r="B29" s="143">
        <f>+IN_Anagrafica!F31</f>
        <v>0</v>
      </c>
      <c r="C29" s="114">
        <f>+IN_Anagrafica!D31</f>
        <v>0</v>
      </c>
      <c r="D29" s="126"/>
      <c r="E29" s="126"/>
      <c r="F29" s="126"/>
      <c r="G29" s="126"/>
      <c r="H29" s="126"/>
      <c r="I29" s="126"/>
      <c r="J29" s="126"/>
      <c r="K29" s="126"/>
      <c r="L29" s="126"/>
      <c r="M29" s="144"/>
      <c r="N29" s="126"/>
      <c r="O29" s="126"/>
      <c r="P29" s="126"/>
      <c r="Q29" s="126"/>
      <c r="R29" s="126"/>
    </row>
    <row r="30" spans="2:18" x14ac:dyDescent="0.35">
      <c r="B30" s="143">
        <f>+IN_Anagrafica!F32</f>
        <v>0</v>
      </c>
      <c r="C30" s="114">
        <f>+IN_Anagrafica!D32</f>
        <v>0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44"/>
      <c r="N30" s="126"/>
      <c r="O30" s="126"/>
      <c r="P30" s="126"/>
      <c r="Q30" s="126"/>
      <c r="R30" s="126"/>
    </row>
    <row r="31" spans="2:18" x14ac:dyDescent="0.35">
      <c r="B31" s="143">
        <f>+IN_Anagrafica!F33</f>
        <v>0</v>
      </c>
      <c r="C31" s="114">
        <f>+IN_Anagrafica!D33</f>
        <v>0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44"/>
      <c r="N31" s="126"/>
      <c r="O31" s="126"/>
      <c r="P31" s="126"/>
      <c r="Q31" s="126"/>
      <c r="R31" s="126"/>
    </row>
    <row r="32" spans="2:18" x14ac:dyDescent="0.35">
      <c r="B32" s="143">
        <f>+IN_Anagrafica!F34</f>
        <v>0</v>
      </c>
      <c r="C32" s="114">
        <f>+IN_Anagrafica!D34</f>
        <v>0</v>
      </c>
      <c r="D32" s="126"/>
      <c r="E32" s="126"/>
      <c r="F32" s="126"/>
      <c r="G32" s="126"/>
      <c r="H32" s="126"/>
      <c r="I32" s="126"/>
      <c r="J32" s="126"/>
      <c r="K32" s="126"/>
      <c r="L32" s="126"/>
      <c r="M32" s="144"/>
      <c r="N32" s="126"/>
      <c r="O32" s="126"/>
      <c r="P32" s="126"/>
      <c r="Q32" s="126"/>
      <c r="R32" s="126"/>
    </row>
    <row r="33" spans="2:18" x14ac:dyDescent="0.35">
      <c r="B33" s="143">
        <f>+IN_Anagrafica!F35</f>
        <v>0</v>
      </c>
      <c r="C33" s="114">
        <f>+IN_Anagrafica!D35</f>
        <v>0</v>
      </c>
      <c r="D33" s="126"/>
      <c r="E33" s="126"/>
      <c r="F33" s="126"/>
      <c r="G33" s="126"/>
      <c r="H33" s="126"/>
      <c r="I33" s="126"/>
      <c r="J33" s="126"/>
      <c r="K33" s="126"/>
      <c r="L33" s="126"/>
      <c r="M33" s="144"/>
      <c r="N33" s="126"/>
      <c r="O33" s="126"/>
      <c r="P33" s="126"/>
      <c r="Q33" s="126"/>
      <c r="R33" s="126"/>
    </row>
    <row r="34" spans="2:18" x14ac:dyDescent="0.35">
      <c r="B34" s="143">
        <f>+IN_Anagrafica!F36</f>
        <v>0</v>
      </c>
      <c r="C34" s="114">
        <f>+IN_Anagrafica!D36</f>
        <v>0</v>
      </c>
      <c r="D34" s="126"/>
      <c r="E34" s="126"/>
      <c r="F34" s="126"/>
      <c r="G34" s="126"/>
      <c r="H34" s="126"/>
      <c r="I34" s="126"/>
      <c r="J34" s="126"/>
      <c r="K34" s="126"/>
      <c r="L34" s="126"/>
      <c r="M34" s="144"/>
      <c r="N34" s="126"/>
      <c r="O34" s="126"/>
      <c r="P34" s="126"/>
      <c r="Q34" s="126"/>
      <c r="R34" s="126"/>
    </row>
    <row r="35" spans="2:18" x14ac:dyDescent="0.35">
      <c r="B35" s="143">
        <f>+IN_Anagrafica!F37</f>
        <v>0</v>
      </c>
      <c r="C35" s="114">
        <f>+IN_Anagrafica!D37</f>
        <v>0</v>
      </c>
      <c r="D35" s="126"/>
      <c r="E35" s="126"/>
      <c r="F35" s="126"/>
      <c r="G35" s="126"/>
      <c r="H35" s="126"/>
      <c r="I35" s="126"/>
      <c r="J35" s="126"/>
      <c r="K35" s="126"/>
      <c r="L35" s="126"/>
      <c r="M35" s="144"/>
      <c r="N35" s="126"/>
      <c r="O35" s="126"/>
      <c r="P35" s="126"/>
      <c r="Q35" s="126"/>
      <c r="R35" s="126"/>
    </row>
    <row r="36" spans="2:18" x14ac:dyDescent="0.35">
      <c r="B36" s="143">
        <f>+IN_Anagrafica!F38</f>
        <v>0</v>
      </c>
      <c r="C36" s="114">
        <f>+IN_Anagrafica!D38</f>
        <v>0</v>
      </c>
      <c r="D36" s="126"/>
      <c r="E36" s="126"/>
      <c r="F36" s="126"/>
      <c r="G36" s="126"/>
      <c r="H36" s="126"/>
      <c r="I36" s="126"/>
      <c r="J36" s="126"/>
      <c r="K36" s="126"/>
      <c r="L36" s="126"/>
      <c r="M36" s="144"/>
      <c r="N36" s="126"/>
      <c r="O36" s="126"/>
      <c r="P36" s="126"/>
      <c r="Q36" s="126"/>
      <c r="R36" s="126"/>
    </row>
    <row r="37" spans="2:18" x14ac:dyDescent="0.35">
      <c r="B37" s="143">
        <f>+IN_Anagrafica!F39</f>
        <v>0</v>
      </c>
      <c r="C37" s="114">
        <f>+IN_Anagrafica!D39</f>
        <v>0</v>
      </c>
      <c r="D37" s="126"/>
      <c r="E37" s="126"/>
      <c r="F37" s="126"/>
      <c r="G37" s="126"/>
      <c r="H37" s="126"/>
      <c r="I37" s="126"/>
      <c r="J37" s="126"/>
      <c r="K37" s="126"/>
      <c r="L37" s="126"/>
      <c r="M37" s="144"/>
      <c r="N37" s="126"/>
      <c r="O37" s="126"/>
      <c r="P37" s="126"/>
      <c r="Q37" s="126"/>
      <c r="R37" s="126"/>
    </row>
    <row r="38" spans="2:18" x14ac:dyDescent="0.35">
      <c r="B38" s="143">
        <f>+IN_Anagrafica!F40</f>
        <v>0</v>
      </c>
      <c r="C38" s="114">
        <f>+IN_Anagrafica!D40</f>
        <v>0</v>
      </c>
      <c r="D38" s="126"/>
      <c r="E38" s="126"/>
      <c r="F38" s="126"/>
      <c r="G38" s="126"/>
      <c r="H38" s="126"/>
      <c r="I38" s="126"/>
      <c r="J38" s="126"/>
      <c r="K38" s="126"/>
      <c r="L38" s="126"/>
      <c r="M38" s="144"/>
      <c r="N38" s="126"/>
      <c r="O38" s="126"/>
      <c r="P38" s="126"/>
      <c r="Q38" s="126"/>
      <c r="R38" s="126"/>
    </row>
    <row r="39" spans="2:18" x14ac:dyDescent="0.35">
      <c r="B39" s="143">
        <f>+IN_Anagrafica!F41</f>
        <v>0</v>
      </c>
      <c r="C39" s="114">
        <f>+IN_Anagrafica!D41</f>
        <v>0</v>
      </c>
      <c r="D39" s="126"/>
      <c r="E39" s="126"/>
      <c r="F39" s="126"/>
      <c r="G39" s="126"/>
      <c r="H39" s="126"/>
      <c r="I39" s="126"/>
      <c r="J39" s="126"/>
      <c r="K39" s="126"/>
      <c r="L39" s="126"/>
      <c r="M39" s="144"/>
      <c r="N39" s="126"/>
      <c r="O39" s="126"/>
      <c r="P39" s="126"/>
      <c r="Q39" s="126"/>
      <c r="R39" s="126"/>
    </row>
    <row r="40" spans="2:18" x14ac:dyDescent="0.35">
      <c r="B40" s="143">
        <f>+IN_Anagrafica!F42</f>
        <v>0</v>
      </c>
      <c r="C40" s="114">
        <f>+IN_Anagrafica!D42</f>
        <v>0</v>
      </c>
      <c r="D40" s="126"/>
      <c r="E40" s="126"/>
      <c r="F40" s="126"/>
      <c r="G40" s="126"/>
      <c r="H40" s="126"/>
      <c r="I40" s="126"/>
      <c r="J40" s="126"/>
      <c r="K40" s="126"/>
      <c r="L40" s="126"/>
      <c r="M40" s="144"/>
      <c r="N40" s="126"/>
      <c r="O40" s="126"/>
      <c r="P40" s="126"/>
      <c r="Q40" s="126"/>
      <c r="R40" s="126"/>
    </row>
    <row r="41" spans="2:18" x14ac:dyDescent="0.35">
      <c r="B41" s="143">
        <f>+IN_Anagrafica!F43</f>
        <v>0</v>
      </c>
      <c r="C41" s="114">
        <f>+IN_Anagrafica!D43</f>
        <v>0</v>
      </c>
      <c r="D41" s="126"/>
      <c r="E41" s="126"/>
      <c r="F41" s="126"/>
      <c r="G41" s="126"/>
      <c r="H41" s="126"/>
      <c r="I41" s="126"/>
      <c r="J41" s="126"/>
      <c r="K41" s="126"/>
      <c r="L41" s="126"/>
      <c r="M41" s="144"/>
      <c r="N41" s="126"/>
      <c r="O41" s="126"/>
      <c r="P41" s="126"/>
      <c r="Q41" s="126"/>
      <c r="R41" s="126"/>
    </row>
    <row r="42" spans="2:18" x14ac:dyDescent="0.35">
      <c r="B42" s="143">
        <f>+IN_Anagrafica!F44</f>
        <v>0</v>
      </c>
      <c r="C42" s="114">
        <f>+IN_Anagrafica!D44</f>
        <v>0</v>
      </c>
      <c r="D42" s="126"/>
      <c r="E42" s="126"/>
      <c r="F42" s="126"/>
      <c r="G42" s="126"/>
      <c r="H42" s="126"/>
      <c r="I42" s="126"/>
      <c r="J42" s="126"/>
      <c r="K42" s="126"/>
      <c r="L42" s="126"/>
      <c r="M42" s="144"/>
      <c r="N42" s="126"/>
      <c r="O42" s="126"/>
      <c r="P42" s="126"/>
      <c r="Q42" s="126"/>
      <c r="R42" s="126"/>
    </row>
    <row r="43" spans="2:18" x14ac:dyDescent="0.35">
      <c r="B43" s="143">
        <f>+IN_Anagrafica!F45</f>
        <v>0</v>
      </c>
      <c r="C43" s="114">
        <f>+IN_Anagrafica!D45</f>
        <v>0</v>
      </c>
      <c r="D43" s="126"/>
      <c r="E43" s="126"/>
      <c r="F43" s="126"/>
      <c r="G43" s="126"/>
      <c r="H43" s="126"/>
      <c r="I43" s="126"/>
      <c r="J43" s="126"/>
      <c r="K43" s="126"/>
      <c r="L43" s="126"/>
      <c r="M43" s="144"/>
      <c r="N43" s="126"/>
      <c r="O43" s="126"/>
      <c r="P43" s="126"/>
      <c r="Q43" s="126"/>
      <c r="R43" s="126"/>
    </row>
    <row r="44" spans="2:18" x14ac:dyDescent="0.35">
      <c r="B44" s="143">
        <f>+IN_Anagrafica!F46</f>
        <v>0</v>
      </c>
      <c r="C44" s="114">
        <f>+IN_Anagrafica!D46</f>
        <v>0</v>
      </c>
      <c r="D44" s="126"/>
      <c r="E44" s="126"/>
      <c r="F44" s="126"/>
      <c r="G44" s="126"/>
      <c r="H44" s="126"/>
      <c r="I44" s="126"/>
      <c r="J44" s="126"/>
      <c r="K44" s="126"/>
      <c r="L44" s="126"/>
      <c r="M44" s="144"/>
      <c r="N44" s="126"/>
      <c r="O44" s="126"/>
      <c r="P44" s="126"/>
      <c r="Q44" s="126"/>
      <c r="R44" s="126"/>
    </row>
    <row r="45" spans="2:18" x14ac:dyDescent="0.35">
      <c r="B45" s="143">
        <f>+IN_Anagrafica!F47</f>
        <v>0</v>
      </c>
      <c r="C45" s="114">
        <f>+IN_Anagrafica!D47</f>
        <v>0</v>
      </c>
      <c r="D45" s="126"/>
      <c r="E45" s="126"/>
      <c r="F45" s="126"/>
      <c r="G45" s="126"/>
      <c r="H45" s="126"/>
      <c r="I45" s="126"/>
      <c r="J45" s="126"/>
      <c r="K45" s="126"/>
      <c r="L45" s="126"/>
      <c r="M45" s="144"/>
      <c r="N45" s="126"/>
      <c r="O45" s="126"/>
      <c r="P45" s="126"/>
      <c r="Q45" s="126"/>
      <c r="R45" s="126"/>
    </row>
    <row r="46" spans="2:18" x14ac:dyDescent="0.35">
      <c r="B46" s="143">
        <f>+IN_Anagrafica!F48</f>
        <v>0</v>
      </c>
      <c r="C46" s="114">
        <f>+IN_Anagrafica!D48</f>
        <v>0</v>
      </c>
      <c r="D46" s="126"/>
      <c r="E46" s="126"/>
      <c r="F46" s="126"/>
      <c r="G46" s="126"/>
      <c r="H46" s="126"/>
      <c r="I46" s="126"/>
      <c r="J46" s="126"/>
      <c r="K46" s="126"/>
      <c r="L46" s="126"/>
      <c r="M46" s="144"/>
      <c r="N46" s="126"/>
      <c r="O46" s="126"/>
      <c r="P46" s="126"/>
      <c r="Q46" s="126"/>
      <c r="R46" s="126"/>
    </row>
    <row r="47" spans="2:18" x14ac:dyDescent="0.35">
      <c r="B47" s="143">
        <f>+IN_Anagrafica!F49</f>
        <v>0</v>
      </c>
      <c r="C47" s="114">
        <f>+IN_Anagrafica!D49</f>
        <v>0</v>
      </c>
      <c r="D47" s="126"/>
      <c r="E47" s="126"/>
      <c r="F47" s="126"/>
      <c r="G47" s="126"/>
      <c r="H47" s="126"/>
      <c r="I47" s="126"/>
      <c r="J47" s="126"/>
      <c r="K47" s="126"/>
      <c r="L47" s="126"/>
      <c r="M47" s="144"/>
      <c r="N47" s="126"/>
      <c r="O47" s="126"/>
      <c r="P47" s="126"/>
      <c r="Q47" s="126"/>
      <c r="R47" s="126"/>
    </row>
    <row r="48" spans="2:18" x14ac:dyDescent="0.35">
      <c r="B48" s="143">
        <f>+IN_Anagrafica!F50</f>
        <v>0</v>
      </c>
      <c r="C48" s="114">
        <f>+IN_Anagrafica!D50</f>
        <v>0</v>
      </c>
      <c r="D48" s="126"/>
      <c r="E48" s="126"/>
      <c r="F48" s="126"/>
      <c r="G48" s="126"/>
      <c r="H48" s="126"/>
      <c r="I48" s="126"/>
      <c r="J48" s="126"/>
      <c r="K48" s="126"/>
      <c r="L48" s="126"/>
      <c r="M48" s="144"/>
      <c r="N48" s="126"/>
      <c r="O48" s="126"/>
      <c r="P48" s="126"/>
      <c r="Q48" s="126"/>
      <c r="R48" s="126"/>
    </row>
    <row r="49" spans="2:18" x14ac:dyDescent="0.35">
      <c r="B49" s="143">
        <f>+IN_Anagrafica!F51</f>
        <v>0</v>
      </c>
      <c r="C49" s="114">
        <f>+IN_Anagrafica!D51</f>
        <v>0</v>
      </c>
      <c r="D49" s="126"/>
      <c r="E49" s="126"/>
      <c r="F49" s="126"/>
      <c r="G49" s="126"/>
      <c r="H49" s="126"/>
      <c r="I49" s="126"/>
      <c r="J49" s="126"/>
      <c r="K49" s="126"/>
      <c r="L49" s="126"/>
      <c r="M49" s="144"/>
      <c r="N49" s="126"/>
      <c r="O49" s="126"/>
      <c r="P49" s="126"/>
      <c r="Q49" s="126"/>
      <c r="R49" s="126"/>
    </row>
    <row r="50" spans="2:18" x14ac:dyDescent="0.35">
      <c r="B50" s="143">
        <f>+IN_Anagrafica!F52</f>
        <v>0</v>
      </c>
      <c r="C50" s="114">
        <f>+IN_Anagrafica!D52</f>
        <v>0</v>
      </c>
      <c r="D50" s="126"/>
      <c r="E50" s="126"/>
      <c r="F50" s="126"/>
      <c r="G50" s="126"/>
      <c r="H50" s="126"/>
      <c r="I50" s="126"/>
      <c r="J50" s="126"/>
      <c r="K50" s="126"/>
      <c r="L50" s="126"/>
      <c r="M50" s="144"/>
      <c r="N50" s="126"/>
      <c r="O50" s="126"/>
      <c r="P50" s="126"/>
      <c r="Q50" s="126"/>
      <c r="R50" s="126"/>
    </row>
    <row r="51" spans="2:18" x14ac:dyDescent="0.35">
      <c r="B51" s="143">
        <f>+IN_Anagrafica!F53</f>
        <v>0</v>
      </c>
      <c r="C51" s="114">
        <f>+IN_Anagrafica!D53</f>
        <v>0</v>
      </c>
      <c r="D51" s="126"/>
      <c r="E51" s="126"/>
      <c r="F51" s="126"/>
      <c r="G51" s="126"/>
      <c r="H51" s="126"/>
      <c r="I51" s="126"/>
      <c r="J51" s="126"/>
      <c r="K51" s="126"/>
      <c r="L51" s="126"/>
      <c r="M51" s="144"/>
      <c r="N51" s="126"/>
      <c r="O51" s="126"/>
      <c r="P51" s="126"/>
      <c r="Q51" s="126"/>
      <c r="R51" s="126"/>
    </row>
    <row r="52" spans="2:18" x14ac:dyDescent="0.35">
      <c r="B52" s="143">
        <f>+IN_Anagrafica!F54</f>
        <v>0</v>
      </c>
      <c r="C52" s="114">
        <f>+IN_Anagrafica!D54</f>
        <v>0</v>
      </c>
      <c r="D52" s="126"/>
      <c r="E52" s="126"/>
      <c r="F52" s="126"/>
      <c r="G52" s="126"/>
      <c r="H52" s="126"/>
      <c r="I52" s="126"/>
      <c r="J52" s="126"/>
      <c r="K52" s="126"/>
      <c r="L52" s="126"/>
      <c r="M52" s="144"/>
      <c r="N52" s="126"/>
      <c r="O52" s="126"/>
      <c r="P52" s="126"/>
      <c r="Q52" s="126"/>
      <c r="R52" s="126"/>
    </row>
    <row r="53" spans="2:18" x14ac:dyDescent="0.35">
      <c r="B53" s="143">
        <f>+IN_Anagrafica!F55</f>
        <v>0</v>
      </c>
      <c r="C53" s="114">
        <f>+IN_Anagrafica!D55</f>
        <v>0</v>
      </c>
      <c r="D53" s="126"/>
      <c r="E53" s="126"/>
      <c r="F53" s="126"/>
      <c r="G53" s="126"/>
      <c r="H53" s="126"/>
      <c r="I53" s="126"/>
      <c r="J53" s="126"/>
      <c r="K53" s="126"/>
      <c r="L53" s="126"/>
      <c r="M53" s="144"/>
      <c r="N53" s="126"/>
      <c r="O53" s="126"/>
      <c r="P53" s="126"/>
      <c r="Q53" s="126"/>
      <c r="R53" s="126"/>
    </row>
    <row r="54" spans="2:18" x14ac:dyDescent="0.35">
      <c r="B54" s="143">
        <f>+IN_Anagrafica!F56</f>
        <v>0</v>
      </c>
      <c r="C54" s="114">
        <f>+IN_Anagrafica!D56</f>
        <v>0</v>
      </c>
      <c r="D54" s="126"/>
      <c r="E54" s="126"/>
      <c r="F54" s="126"/>
      <c r="G54" s="126"/>
      <c r="H54" s="126"/>
      <c r="I54" s="126"/>
      <c r="J54" s="126"/>
      <c r="K54" s="126"/>
      <c r="L54" s="126"/>
      <c r="M54" s="144"/>
      <c r="N54" s="126"/>
      <c r="O54" s="126"/>
      <c r="P54" s="126"/>
      <c r="Q54" s="126"/>
      <c r="R54" s="126"/>
    </row>
    <row r="55" spans="2:18" x14ac:dyDescent="0.35">
      <c r="B55" s="143">
        <f>+IN_Anagrafica!F57</f>
        <v>0</v>
      </c>
      <c r="C55" s="114">
        <f>+IN_Anagrafica!D57</f>
        <v>0</v>
      </c>
      <c r="D55" s="126"/>
      <c r="E55" s="126"/>
      <c r="F55" s="126"/>
      <c r="G55" s="126"/>
      <c r="H55" s="126"/>
      <c r="I55" s="126"/>
      <c r="J55" s="126"/>
      <c r="K55" s="126"/>
      <c r="L55" s="126"/>
      <c r="M55" s="144"/>
      <c r="N55" s="126"/>
      <c r="O55" s="126"/>
      <c r="P55" s="126"/>
      <c r="Q55" s="126"/>
      <c r="R55" s="126"/>
    </row>
    <row r="56" spans="2:18" x14ac:dyDescent="0.35">
      <c r="B56" s="143">
        <f>+IN_Anagrafica!F58</f>
        <v>0</v>
      </c>
      <c r="C56" s="114">
        <f>+IN_Anagrafica!D58</f>
        <v>0</v>
      </c>
      <c r="D56" s="126"/>
      <c r="E56" s="126"/>
      <c r="F56" s="126"/>
      <c r="G56" s="126"/>
      <c r="H56" s="126"/>
      <c r="I56" s="126"/>
      <c r="J56" s="126"/>
      <c r="K56" s="126"/>
      <c r="L56" s="126"/>
      <c r="M56" s="144"/>
      <c r="N56" s="126"/>
      <c r="O56" s="126"/>
      <c r="P56" s="126"/>
      <c r="Q56" s="126"/>
      <c r="R56" s="126"/>
    </row>
    <row r="57" spans="2:18" x14ac:dyDescent="0.35">
      <c r="B57" s="143">
        <f>+IN_Anagrafica!F59</f>
        <v>0</v>
      </c>
      <c r="C57" s="114">
        <f>+IN_Anagrafica!D59</f>
        <v>0</v>
      </c>
      <c r="D57" s="126"/>
      <c r="E57" s="126"/>
      <c r="F57" s="126"/>
      <c r="G57" s="126"/>
      <c r="H57" s="126"/>
      <c r="I57" s="126"/>
      <c r="J57" s="126"/>
      <c r="K57" s="126"/>
      <c r="L57" s="126"/>
      <c r="M57" s="144"/>
      <c r="N57" s="126"/>
      <c r="O57" s="126"/>
      <c r="P57" s="126"/>
      <c r="Q57" s="126"/>
      <c r="R57" s="126"/>
    </row>
    <row r="58" spans="2:18" x14ac:dyDescent="0.35">
      <c r="B58" s="143">
        <f>+IN_Anagrafica!F60</f>
        <v>0</v>
      </c>
      <c r="C58" s="114">
        <f>+IN_Anagrafica!D60</f>
        <v>0</v>
      </c>
      <c r="D58" s="126"/>
      <c r="E58" s="126"/>
      <c r="F58" s="126"/>
      <c r="G58" s="126"/>
      <c r="H58" s="126"/>
      <c r="I58" s="126"/>
      <c r="J58" s="126"/>
      <c r="K58" s="126"/>
      <c r="L58" s="126"/>
      <c r="M58" s="144"/>
      <c r="N58" s="126"/>
      <c r="O58" s="126"/>
      <c r="P58" s="126"/>
      <c r="Q58" s="126"/>
      <c r="R58" s="126"/>
    </row>
    <row r="59" spans="2:18" x14ac:dyDescent="0.35">
      <c r="B59" s="143">
        <f>+IN_Anagrafica!F61</f>
        <v>0</v>
      </c>
      <c r="C59" s="114">
        <f>+IN_Anagrafica!D61</f>
        <v>0</v>
      </c>
      <c r="D59" s="126"/>
      <c r="E59" s="126"/>
      <c r="F59" s="126"/>
      <c r="G59" s="126"/>
      <c r="H59" s="126"/>
      <c r="I59" s="126"/>
      <c r="J59" s="126"/>
      <c r="K59" s="126"/>
      <c r="L59" s="126"/>
      <c r="M59" s="144"/>
      <c r="N59" s="126"/>
      <c r="O59" s="126"/>
      <c r="P59" s="126"/>
      <c r="Q59" s="126"/>
      <c r="R59" s="126"/>
    </row>
    <row r="60" spans="2:18" x14ac:dyDescent="0.35">
      <c r="B60" s="143">
        <f>+IN_Anagrafica!F62</f>
        <v>0</v>
      </c>
      <c r="C60" s="114">
        <f>+IN_Anagrafica!D62</f>
        <v>0</v>
      </c>
      <c r="D60" s="126"/>
      <c r="E60" s="126"/>
      <c r="F60" s="126"/>
      <c r="G60" s="126"/>
      <c r="H60" s="126"/>
      <c r="I60" s="126"/>
      <c r="J60" s="126"/>
      <c r="K60" s="126"/>
      <c r="L60" s="126"/>
      <c r="M60" s="144"/>
      <c r="N60" s="126"/>
      <c r="O60" s="126"/>
      <c r="P60" s="126"/>
      <c r="Q60" s="126"/>
      <c r="R60" s="126"/>
    </row>
    <row r="61" spans="2:18" x14ac:dyDescent="0.35">
      <c r="B61" s="143">
        <f>+IN_Anagrafica!F63</f>
        <v>0</v>
      </c>
      <c r="C61" s="114">
        <f>+IN_Anagrafica!D63</f>
        <v>0</v>
      </c>
      <c r="D61" s="126"/>
      <c r="E61" s="126"/>
      <c r="F61" s="126"/>
      <c r="G61" s="126"/>
      <c r="H61" s="126"/>
      <c r="I61" s="126"/>
      <c r="J61" s="126"/>
      <c r="K61" s="126"/>
      <c r="L61" s="126"/>
      <c r="M61" s="144"/>
      <c r="N61" s="126"/>
      <c r="O61" s="126"/>
      <c r="P61" s="126"/>
      <c r="Q61" s="126"/>
      <c r="R61" s="126"/>
    </row>
    <row r="62" spans="2:18" x14ac:dyDescent="0.35">
      <c r="B62" s="143">
        <f>+IN_Anagrafica!F64</f>
        <v>0</v>
      </c>
      <c r="C62" s="114">
        <f>+IN_Anagrafica!D64</f>
        <v>0</v>
      </c>
      <c r="D62" s="126"/>
      <c r="E62" s="126"/>
      <c r="F62" s="126"/>
      <c r="G62" s="126"/>
      <c r="H62" s="126"/>
      <c r="I62" s="126"/>
      <c r="J62" s="126"/>
      <c r="K62" s="126"/>
      <c r="L62" s="126"/>
      <c r="M62" s="144"/>
      <c r="N62" s="126"/>
      <c r="O62" s="126"/>
      <c r="P62" s="126"/>
      <c r="Q62" s="126"/>
      <c r="R62" s="126"/>
    </row>
    <row r="63" spans="2:18" x14ac:dyDescent="0.35">
      <c r="B63" s="143">
        <f>+IN_Anagrafica!F65</f>
        <v>0</v>
      </c>
      <c r="C63" s="114">
        <f>+IN_Anagrafica!D65</f>
        <v>0</v>
      </c>
      <c r="D63" s="126"/>
      <c r="E63" s="126"/>
      <c r="F63" s="126"/>
      <c r="G63" s="126"/>
      <c r="H63" s="126"/>
      <c r="I63" s="126"/>
      <c r="J63" s="126"/>
      <c r="K63" s="126"/>
      <c r="L63" s="126"/>
      <c r="M63" s="144"/>
      <c r="N63" s="126"/>
      <c r="O63" s="126"/>
      <c r="P63" s="126"/>
      <c r="Q63" s="126"/>
      <c r="R63" s="126"/>
    </row>
    <row r="64" spans="2:18" x14ac:dyDescent="0.35">
      <c r="B64" s="143">
        <f>+IN_Anagrafica!F66</f>
        <v>0</v>
      </c>
      <c r="C64" s="114">
        <f>+IN_Anagrafica!D66</f>
        <v>0</v>
      </c>
      <c r="D64" s="126"/>
      <c r="E64" s="126"/>
      <c r="F64" s="126"/>
      <c r="G64" s="126"/>
      <c r="H64" s="126"/>
      <c r="I64" s="126"/>
      <c r="J64" s="126"/>
      <c r="K64" s="126"/>
      <c r="L64" s="126"/>
      <c r="M64" s="144"/>
      <c r="N64" s="126"/>
      <c r="O64" s="126"/>
      <c r="P64" s="126"/>
      <c r="Q64" s="126"/>
      <c r="R64" s="126"/>
    </row>
    <row r="65" spans="2:18" x14ac:dyDescent="0.35">
      <c r="B65" s="143">
        <f>+IN_Anagrafica!F67</f>
        <v>0</v>
      </c>
      <c r="C65" s="114">
        <f>+IN_Anagrafica!D67</f>
        <v>0</v>
      </c>
      <c r="D65" s="126"/>
      <c r="E65" s="126"/>
      <c r="F65" s="126"/>
      <c r="G65" s="126"/>
      <c r="H65" s="126"/>
      <c r="I65" s="126"/>
      <c r="J65" s="126"/>
      <c r="K65" s="126"/>
      <c r="L65" s="126"/>
      <c r="M65" s="144"/>
      <c r="N65" s="126"/>
      <c r="O65" s="126"/>
      <c r="P65" s="126"/>
      <c r="Q65" s="126"/>
      <c r="R65" s="126"/>
    </row>
    <row r="66" spans="2:18" x14ac:dyDescent="0.35">
      <c r="B66" s="143">
        <f>+IN_Anagrafica!F68</f>
        <v>0</v>
      </c>
      <c r="C66" s="114">
        <f>+IN_Anagrafica!D68</f>
        <v>0</v>
      </c>
      <c r="D66" s="126"/>
      <c r="E66" s="126"/>
      <c r="F66" s="126"/>
      <c r="G66" s="126"/>
      <c r="H66" s="126"/>
      <c r="I66" s="126"/>
      <c r="J66" s="126"/>
      <c r="K66" s="126"/>
      <c r="L66" s="126"/>
      <c r="M66" s="144"/>
      <c r="N66" s="126"/>
      <c r="O66" s="126"/>
      <c r="P66" s="126"/>
      <c r="Q66" s="126"/>
      <c r="R66" s="126"/>
    </row>
    <row r="67" spans="2:18" x14ac:dyDescent="0.35">
      <c r="B67" s="143">
        <f>+IN_Anagrafica!F69</f>
        <v>0</v>
      </c>
      <c r="C67" s="114">
        <f>+IN_Anagrafica!D69</f>
        <v>0</v>
      </c>
      <c r="D67" s="126"/>
      <c r="E67" s="126"/>
      <c r="F67" s="126"/>
      <c r="G67" s="126"/>
      <c r="H67" s="126"/>
      <c r="I67" s="126"/>
      <c r="J67" s="126"/>
      <c r="K67" s="126"/>
      <c r="L67" s="126"/>
      <c r="M67" s="144"/>
      <c r="N67" s="126"/>
      <c r="O67" s="126"/>
      <c r="P67" s="126"/>
      <c r="Q67" s="126"/>
      <c r="R67" s="126"/>
    </row>
    <row r="68" spans="2:18" x14ac:dyDescent="0.35">
      <c r="B68" s="143">
        <f>+IN_Anagrafica!F70</f>
        <v>0</v>
      </c>
      <c r="C68" s="114">
        <f>+IN_Anagrafica!D70</f>
        <v>0</v>
      </c>
      <c r="D68" s="126"/>
      <c r="E68" s="126"/>
      <c r="F68" s="126"/>
      <c r="G68" s="126"/>
      <c r="H68" s="126"/>
      <c r="I68" s="126"/>
      <c r="J68" s="126"/>
      <c r="K68" s="126"/>
      <c r="L68" s="126"/>
      <c r="M68" s="144"/>
      <c r="N68" s="126"/>
      <c r="O68" s="126"/>
      <c r="P68" s="126"/>
      <c r="Q68" s="126"/>
      <c r="R68" s="126"/>
    </row>
    <row r="69" spans="2:18" x14ac:dyDescent="0.35">
      <c r="B69" s="143">
        <f>+IN_Anagrafica!F71</f>
        <v>0</v>
      </c>
      <c r="C69" s="114">
        <f>+IN_Anagrafica!D71</f>
        <v>0</v>
      </c>
      <c r="D69" s="126"/>
      <c r="E69" s="126"/>
      <c r="F69" s="126"/>
      <c r="G69" s="126"/>
      <c r="H69" s="126"/>
      <c r="I69" s="126"/>
      <c r="J69" s="126"/>
      <c r="K69" s="126"/>
      <c r="L69" s="126"/>
      <c r="M69" s="144"/>
      <c r="N69" s="126"/>
      <c r="O69" s="126"/>
      <c r="P69" s="126"/>
      <c r="Q69" s="126"/>
      <c r="R69" s="126"/>
    </row>
    <row r="70" spans="2:18" x14ac:dyDescent="0.35">
      <c r="B70" s="143">
        <f>+IN_Anagrafica!F72</f>
        <v>0</v>
      </c>
      <c r="C70" s="114">
        <f>+IN_Anagrafica!D72</f>
        <v>0</v>
      </c>
      <c r="D70" s="126"/>
      <c r="E70" s="126"/>
      <c r="F70" s="126"/>
      <c r="G70" s="126"/>
      <c r="H70" s="126"/>
      <c r="I70" s="126"/>
      <c r="J70" s="126"/>
      <c r="K70" s="126"/>
      <c r="L70" s="126"/>
      <c r="M70" s="144"/>
      <c r="N70" s="126"/>
      <c r="O70" s="126"/>
      <c r="P70" s="126"/>
      <c r="Q70" s="126"/>
      <c r="R70" s="126"/>
    </row>
    <row r="71" spans="2:18" x14ac:dyDescent="0.35">
      <c r="B71" s="143">
        <f>+IN_Anagrafica!F73</f>
        <v>0</v>
      </c>
      <c r="C71" s="114">
        <f>+IN_Anagrafica!D73</f>
        <v>0</v>
      </c>
      <c r="D71" s="126"/>
      <c r="E71" s="126"/>
      <c r="F71" s="126"/>
      <c r="G71" s="126"/>
      <c r="H71" s="126"/>
      <c r="I71" s="126"/>
      <c r="J71" s="126"/>
      <c r="K71" s="126"/>
      <c r="L71" s="126"/>
      <c r="M71" s="144"/>
      <c r="N71" s="126"/>
      <c r="O71" s="126"/>
      <c r="P71" s="126"/>
      <c r="Q71" s="126"/>
      <c r="R71" s="126"/>
    </row>
    <row r="72" spans="2:18" x14ac:dyDescent="0.35">
      <c r="B72" s="143">
        <f>+IN_Anagrafica!F74</f>
        <v>0</v>
      </c>
      <c r="C72" s="114">
        <f>+IN_Anagrafica!D74</f>
        <v>0</v>
      </c>
      <c r="D72" s="126"/>
      <c r="E72" s="126"/>
      <c r="F72" s="126"/>
      <c r="G72" s="126"/>
      <c r="H72" s="126"/>
      <c r="I72" s="126"/>
      <c r="J72" s="126"/>
      <c r="K72" s="126"/>
      <c r="L72" s="126"/>
      <c r="M72" s="144"/>
      <c r="N72" s="126"/>
      <c r="O72" s="126"/>
      <c r="P72" s="126"/>
      <c r="Q72" s="126"/>
      <c r="R72" s="126"/>
    </row>
    <row r="73" spans="2:18" x14ac:dyDescent="0.35">
      <c r="B73" s="143">
        <f>+IN_Anagrafica!F75</f>
        <v>0</v>
      </c>
      <c r="C73" s="114">
        <f>+IN_Anagrafica!D75</f>
        <v>0</v>
      </c>
      <c r="D73" s="126"/>
      <c r="E73" s="126"/>
      <c r="F73" s="126"/>
      <c r="G73" s="126"/>
      <c r="H73" s="126"/>
      <c r="I73" s="126"/>
      <c r="J73" s="126"/>
      <c r="K73" s="126"/>
      <c r="L73" s="126"/>
      <c r="M73" s="144"/>
      <c r="N73" s="126"/>
      <c r="O73" s="126"/>
      <c r="P73" s="126"/>
      <c r="Q73" s="126"/>
      <c r="R73" s="126"/>
    </row>
    <row r="74" spans="2:18" x14ac:dyDescent="0.35">
      <c r="B74" s="143">
        <f>+IN_Anagrafica!F76</f>
        <v>0</v>
      </c>
      <c r="C74" s="114">
        <f>+IN_Anagrafica!D76</f>
        <v>0</v>
      </c>
      <c r="D74" s="126"/>
      <c r="E74" s="126"/>
      <c r="F74" s="126"/>
      <c r="G74" s="126"/>
      <c r="H74" s="126"/>
      <c r="I74" s="126"/>
      <c r="J74" s="126"/>
      <c r="K74" s="126"/>
      <c r="L74" s="126"/>
      <c r="M74" s="144"/>
      <c r="N74" s="126"/>
      <c r="O74" s="126"/>
      <c r="P74" s="126"/>
      <c r="Q74" s="126"/>
      <c r="R74" s="126"/>
    </row>
    <row r="75" spans="2:18" x14ac:dyDescent="0.35">
      <c r="B75" s="143">
        <f>+IN_Anagrafica!F77</f>
        <v>0</v>
      </c>
      <c r="C75" s="114">
        <f>+IN_Anagrafica!D77</f>
        <v>0</v>
      </c>
      <c r="D75" s="126"/>
      <c r="E75" s="126"/>
      <c r="F75" s="126"/>
      <c r="G75" s="126"/>
      <c r="H75" s="126"/>
      <c r="I75" s="126"/>
      <c r="J75" s="126"/>
      <c r="K75" s="126"/>
      <c r="L75" s="126"/>
      <c r="M75" s="144"/>
      <c r="N75" s="126"/>
      <c r="O75" s="126"/>
      <c r="P75" s="126"/>
      <c r="Q75" s="126"/>
      <c r="R75" s="126"/>
    </row>
    <row r="76" spans="2:18" x14ac:dyDescent="0.35">
      <c r="B76" s="143">
        <f>+IN_Anagrafica!F78</f>
        <v>0</v>
      </c>
      <c r="C76" s="114">
        <f>+IN_Anagrafica!D78</f>
        <v>0</v>
      </c>
      <c r="D76" s="126"/>
      <c r="E76" s="126"/>
      <c r="F76" s="126"/>
      <c r="G76" s="126"/>
      <c r="H76" s="126"/>
      <c r="I76" s="126"/>
      <c r="J76" s="126"/>
      <c r="K76" s="126"/>
      <c r="L76" s="126"/>
      <c r="M76" s="144"/>
      <c r="N76" s="126"/>
      <c r="O76" s="126"/>
      <c r="P76" s="126"/>
      <c r="Q76" s="126"/>
      <c r="R76" s="126"/>
    </row>
    <row r="77" spans="2:18" x14ac:dyDescent="0.35">
      <c r="B77" s="143">
        <f>+IN_Anagrafica!F79</f>
        <v>0</v>
      </c>
      <c r="C77" s="114">
        <f>+IN_Anagrafica!D79</f>
        <v>0</v>
      </c>
      <c r="D77" s="126"/>
      <c r="E77" s="126"/>
      <c r="F77" s="126"/>
      <c r="G77" s="126"/>
      <c r="H77" s="126"/>
      <c r="I77" s="126"/>
      <c r="J77" s="126"/>
      <c r="K77" s="126"/>
      <c r="L77" s="126"/>
      <c r="M77" s="144"/>
      <c r="N77" s="126"/>
      <c r="O77" s="126"/>
      <c r="P77" s="126"/>
      <c r="Q77" s="126"/>
      <c r="R77" s="126"/>
    </row>
    <row r="78" spans="2:18" x14ac:dyDescent="0.35">
      <c r="B78" s="143">
        <f>+IN_Anagrafica!F80</f>
        <v>0</v>
      </c>
      <c r="C78" s="114">
        <f>+IN_Anagrafica!D80</f>
        <v>0</v>
      </c>
      <c r="D78" s="126"/>
      <c r="E78" s="126"/>
      <c r="F78" s="126"/>
      <c r="G78" s="126"/>
      <c r="H78" s="126"/>
      <c r="I78" s="126"/>
      <c r="J78" s="126"/>
      <c r="K78" s="126"/>
      <c r="L78" s="126"/>
      <c r="M78" s="144"/>
      <c r="N78" s="126"/>
      <c r="O78" s="126"/>
      <c r="P78" s="126"/>
      <c r="Q78" s="126"/>
      <c r="R78" s="126"/>
    </row>
    <row r="79" spans="2:18" x14ac:dyDescent="0.35">
      <c r="B79" s="143">
        <f>+IN_Anagrafica!F81</f>
        <v>0</v>
      </c>
      <c r="C79" s="114">
        <f>+IN_Anagrafica!D81</f>
        <v>0</v>
      </c>
      <c r="D79" s="126"/>
      <c r="E79" s="126"/>
      <c r="F79" s="126"/>
      <c r="G79" s="126"/>
      <c r="H79" s="126"/>
      <c r="I79" s="126"/>
      <c r="J79" s="126"/>
      <c r="K79" s="126"/>
      <c r="L79" s="126"/>
      <c r="M79" s="144"/>
      <c r="N79" s="126"/>
      <c r="O79" s="126"/>
      <c r="P79" s="126"/>
      <c r="Q79" s="126"/>
      <c r="R79" s="126"/>
    </row>
    <row r="80" spans="2:18" x14ac:dyDescent="0.35">
      <c r="B80" s="143">
        <f>+IN_Anagrafica!F82</f>
        <v>0</v>
      </c>
      <c r="C80" s="114">
        <f>+IN_Anagrafica!D82</f>
        <v>0</v>
      </c>
      <c r="D80" s="126"/>
      <c r="E80" s="126"/>
      <c r="F80" s="126"/>
      <c r="G80" s="126"/>
      <c r="H80" s="126"/>
      <c r="I80" s="126"/>
      <c r="J80" s="126"/>
      <c r="K80" s="126"/>
      <c r="L80" s="126"/>
      <c r="M80" s="144"/>
      <c r="N80" s="126"/>
      <c r="O80" s="126"/>
      <c r="P80" s="126"/>
      <c r="Q80" s="126"/>
      <c r="R80" s="126"/>
    </row>
    <row r="81" spans="2:18" x14ac:dyDescent="0.35">
      <c r="B81" s="143">
        <f>+IN_Anagrafica!F83</f>
        <v>0</v>
      </c>
      <c r="C81" s="114">
        <f>+IN_Anagrafica!D83</f>
        <v>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44"/>
      <c r="N81" s="126"/>
      <c r="O81" s="126"/>
      <c r="P81" s="126"/>
      <c r="Q81" s="126"/>
      <c r="R81" s="126"/>
    </row>
    <row r="82" spans="2:18" x14ac:dyDescent="0.35">
      <c r="B82" s="143">
        <f>+IN_Anagrafica!F84</f>
        <v>0</v>
      </c>
      <c r="C82" s="114">
        <f>+IN_Anagrafica!D84</f>
        <v>0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44"/>
      <c r="N82" s="126"/>
      <c r="O82" s="126"/>
      <c r="P82" s="126"/>
      <c r="Q82" s="126"/>
      <c r="R82" s="126"/>
    </row>
    <row r="83" spans="2:18" x14ac:dyDescent="0.35">
      <c r="B83" s="143">
        <f>+IN_Anagrafica!F85</f>
        <v>0</v>
      </c>
      <c r="C83" s="114">
        <f>+IN_Anagrafica!D85</f>
        <v>0</v>
      </c>
      <c r="D83" s="126"/>
      <c r="E83" s="126"/>
      <c r="F83" s="126"/>
      <c r="G83" s="126"/>
      <c r="H83" s="126"/>
      <c r="I83" s="126"/>
      <c r="J83" s="126"/>
      <c r="K83" s="126"/>
      <c r="L83" s="126"/>
      <c r="M83" s="144"/>
      <c r="N83" s="126"/>
      <c r="O83" s="126"/>
      <c r="P83" s="126"/>
      <c r="Q83" s="126"/>
      <c r="R83" s="126"/>
    </row>
    <row r="84" spans="2:18" x14ac:dyDescent="0.35">
      <c r="B84" s="143">
        <f>+IN_Anagrafica!F86</f>
        <v>0</v>
      </c>
      <c r="C84" s="114">
        <f>+IN_Anagrafica!D86</f>
        <v>0</v>
      </c>
      <c r="D84" s="126"/>
      <c r="E84" s="126"/>
      <c r="F84" s="126"/>
      <c r="G84" s="126"/>
      <c r="H84" s="126"/>
      <c r="I84" s="126"/>
      <c r="J84" s="126"/>
      <c r="K84" s="126"/>
      <c r="L84" s="126"/>
      <c r="M84" s="144"/>
      <c r="N84" s="126"/>
      <c r="O84" s="126"/>
      <c r="P84" s="126"/>
      <c r="Q84" s="126"/>
      <c r="R84" s="126"/>
    </row>
    <row r="85" spans="2:18" x14ac:dyDescent="0.35">
      <c r="B85" s="143">
        <f>+IN_Anagrafica!F87</f>
        <v>0</v>
      </c>
      <c r="C85" s="114">
        <f>+IN_Anagrafica!D87</f>
        <v>0</v>
      </c>
      <c r="D85" s="126"/>
      <c r="E85" s="126"/>
      <c r="F85" s="126"/>
      <c r="G85" s="126"/>
      <c r="H85" s="126"/>
      <c r="I85" s="126"/>
      <c r="J85" s="126"/>
      <c r="K85" s="126"/>
      <c r="L85" s="126"/>
      <c r="M85" s="144"/>
      <c r="N85" s="126"/>
      <c r="O85" s="126"/>
      <c r="P85" s="126"/>
      <c r="Q85" s="126"/>
      <c r="R85" s="126"/>
    </row>
    <row r="86" spans="2:18" x14ac:dyDescent="0.35">
      <c r="B86" s="143">
        <f>+IN_Anagrafica!F88</f>
        <v>0</v>
      </c>
      <c r="C86" s="114">
        <f>+IN_Anagrafica!D88</f>
        <v>0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44"/>
      <c r="N86" s="126"/>
      <c r="O86" s="126"/>
      <c r="P86" s="126"/>
      <c r="Q86" s="126"/>
      <c r="R86" s="126"/>
    </row>
    <row r="87" spans="2:18" x14ac:dyDescent="0.35">
      <c r="B87" s="143">
        <f>+IN_Anagrafica!F151</f>
        <v>0</v>
      </c>
      <c r="C87" s="114">
        <f>+IN_Anagrafica!D151</f>
        <v>0</v>
      </c>
      <c r="D87" s="126"/>
      <c r="E87" s="126"/>
      <c r="F87" s="126"/>
      <c r="G87" s="126"/>
      <c r="H87" s="126"/>
      <c r="I87" s="126"/>
      <c r="J87" s="126"/>
      <c r="K87" s="126"/>
      <c r="L87" s="126"/>
      <c r="M87" s="144"/>
      <c r="N87" s="126"/>
      <c r="O87" s="126"/>
      <c r="P87" s="126"/>
      <c r="Q87" s="126"/>
      <c r="R87" s="126"/>
    </row>
    <row r="88" spans="2:18" x14ac:dyDescent="0.35">
      <c r="B88" s="143">
        <f>+IN_Anagrafica!F152</f>
        <v>0</v>
      </c>
      <c r="C88" s="114">
        <f>+IN_Anagrafica!D152</f>
        <v>0</v>
      </c>
      <c r="D88" s="126"/>
      <c r="E88" s="126"/>
      <c r="F88" s="126"/>
      <c r="G88" s="126"/>
      <c r="H88" s="126"/>
      <c r="I88" s="126"/>
      <c r="J88" s="126"/>
      <c r="K88" s="126"/>
      <c r="L88" s="126"/>
      <c r="M88" s="144"/>
      <c r="N88" s="126"/>
      <c r="O88" s="126"/>
      <c r="P88" s="126"/>
      <c r="Q88" s="126"/>
      <c r="R88" s="126"/>
    </row>
    <row r="89" spans="2:18" x14ac:dyDescent="0.35">
      <c r="B89" s="143">
        <f>+IN_Anagrafica!F153</f>
        <v>0</v>
      </c>
      <c r="C89" s="114">
        <f>+IN_Anagrafica!D153</f>
        <v>0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44"/>
      <c r="N89" s="126"/>
      <c r="O89" s="126"/>
      <c r="P89" s="126"/>
      <c r="Q89" s="126"/>
      <c r="R89" s="126"/>
    </row>
    <row r="90" spans="2:18" x14ac:dyDescent="0.35">
      <c r="B90" s="143">
        <f>+IN_Anagrafica!F154</f>
        <v>0</v>
      </c>
      <c r="C90" s="114">
        <f>+IN_Anagrafica!D154</f>
        <v>0</v>
      </c>
      <c r="D90" s="126"/>
      <c r="E90" s="126"/>
      <c r="F90" s="126"/>
      <c r="G90" s="126"/>
      <c r="H90" s="126"/>
      <c r="I90" s="126"/>
      <c r="J90" s="126"/>
      <c r="K90" s="126"/>
      <c r="L90" s="126"/>
      <c r="M90" s="144"/>
      <c r="N90" s="126"/>
      <c r="O90" s="126"/>
      <c r="P90" s="126"/>
      <c r="Q90" s="126"/>
      <c r="R90" s="126"/>
    </row>
    <row r="91" spans="2:18" x14ac:dyDescent="0.35">
      <c r="B91" s="143">
        <f>+IN_Anagrafica!F155</f>
        <v>0</v>
      </c>
      <c r="C91" s="114">
        <f>+IN_Anagrafica!D155</f>
        <v>0</v>
      </c>
      <c r="D91" s="126"/>
      <c r="E91" s="126"/>
      <c r="F91" s="126"/>
      <c r="G91" s="126"/>
      <c r="H91" s="126"/>
      <c r="I91" s="126"/>
      <c r="J91" s="126"/>
      <c r="K91" s="126"/>
      <c r="L91" s="126"/>
      <c r="M91" s="144"/>
      <c r="N91" s="126"/>
      <c r="O91" s="126"/>
      <c r="P91" s="126"/>
      <c r="Q91" s="126"/>
      <c r="R91" s="126"/>
    </row>
    <row r="92" spans="2:18" x14ac:dyDescent="0.35">
      <c r="B92" s="143">
        <f>+IN_Anagrafica!F156</f>
        <v>0</v>
      </c>
      <c r="C92" s="114">
        <f>+IN_Anagrafica!D156</f>
        <v>0</v>
      </c>
      <c r="D92" s="126"/>
      <c r="E92" s="126"/>
      <c r="F92" s="126"/>
      <c r="G92" s="126"/>
      <c r="H92" s="126"/>
      <c r="I92" s="126"/>
      <c r="J92" s="126"/>
      <c r="K92" s="126"/>
      <c r="L92" s="126"/>
      <c r="M92" s="144"/>
      <c r="N92" s="126"/>
      <c r="O92" s="126"/>
      <c r="P92" s="126"/>
      <c r="Q92" s="126"/>
      <c r="R92" s="126"/>
    </row>
    <row r="93" spans="2:18" x14ac:dyDescent="0.35">
      <c r="B93" s="143">
        <f>+IN_Anagrafica!F157</f>
        <v>0</v>
      </c>
      <c r="C93" s="114">
        <f>+IN_Anagrafica!D157</f>
        <v>0</v>
      </c>
      <c r="D93" s="126"/>
      <c r="E93" s="126"/>
      <c r="F93" s="126"/>
      <c r="G93" s="126"/>
      <c r="H93" s="126"/>
      <c r="I93" s="126"/>
      <c r="J93" s="126"/>
      <c r="K93" s="126"/>
      <c r="L93" s="126"/>
      <c r="M93" s="144"/>
      <c r="N93" s="126"/>
      <c r="O93" s="126"/>
      <c r="P93" s="126"/>
      <c r="Q93" s="126"/>
      <c r="R93" s="126"/>
    </row>
    <row r="94" spans="2:18" x14ac:dyDescent="0.35">
      <c r="B94" s="143">
        <f>+IN_Anagrafica!F158</f>
        <v>0</v>
      </c>
      <c r="C94" s="114">
        <f>+IN_Anagrafica!D158</f>
        <v>0</v>
      </c>
      <c r="D94" s="126"/>
      <c r="E94" s="126"/>
      <c r="F94" s="126"/>
      <c r="G94" s="126"/>
      <c r="H94" s="126"/>
      <c r="I94" s="126"/>
      <c r="J94" s="126"/>
      <c r="K94" s="126"/>
      <c r="L94" s="126"/>
      <c r="M94" s="144"/>
      <c r="N94" s="126"/>
      <c r="O94" s="126"/>
      <c r="P94" s="126"/>
      <c r="Q94" s="126"/>
      <c r="R94" s="126"/>
    </row>
    <row r="95" spans="2:18" x14ac:dyDescent="0.35">
      <c r="B95" s="143">
        <f>+IN_Anagrafica!F159</f>
        <v>0</v>
      </c>
      <c r="C95" s="114">
        <f>+IN_Anagrafica!D159</f>
        <v>0</v>
      </c>
      <c r="D95" s="126"/>
      <c r="E95" s="126"/>
      <c r="F95" s="126"/>
      <c r="G95" s="126"/>
      <c r="H95" s="126"/>
      <c r="I95" s="126"/>
      <c r="J95" s="126"/>
      <c r="K95" s="126"/>
      <c r="L95" s="126"/>
      <c r="M95" s="144"/>
      <c r="N95" s="126"/>
      <c r="O95" s="126"/>
      <c r="P95" s="126"/>
      <c r="Q95" s="126"/>
      <c r="R95" s="126"/>
    </row>
    <row r="96" spans="2:18" x14ac:dyDescent="0.35">
      <c r="B96" s="143">
        <f>+IN_Anagrafica!F160</f>
        <v>0</v>
      </c>
      <c r="C96" s="114">
        <f>+IN_Anagrafica!D160</f>
        <v>0</v>
      </c>
      <c r="D96" s="126"/>
      <c r="E96" s="126"/>
      <c r="F96" s="126"/>
      <c r="G96" s="126"/>
      <c r="H96" s="126"/>
      <c r="I96" s="126"/>
      <c r="J96" s="126"/>
      <c r="K96" s="126"/>
      <c r="L96" s="126"/>
      <c r="M96" s="144"/>
      <c r="N96" s="126"/>
      <c r="O96" s="126"/>
      <c r="P96" s="126"/>
      <c r="Q96" s="126"/>
      <c r="R96" s="126"/>
    </row>
    <row r="97" spans="2:18" x14ac:dyDescent="0.35">
      <c r="B97" s="143">
        <f>+IN_Anagrafica!F161</f>
        <v>0</v>
      </c>
      <c r="C97" s="114">
        <f>+IN_Anagrafica!D161</f>
        <v>0</v>
      </c>
      <c r="D97" s="126"/>
      <c r="E97" s="126"/>
      <c r="F97" s="126"/>
      <c r="G97" s="126"/>
      <c r="H97" s="126"/>
      <c r="I97" s="126"/>
      <c r="J97" s="126"/>
      <c r="K97" s="126"/>
      <c r="L97" s="126"/>
      <c r="M97" s="144"/>
      <c r="N97" s="126"/>
      <c r="O97" s="126"/>
      <c r="P97" s="126"/>
      <c r="Q97" s="126"/>
      <c r="R97" s="126"/>
    </row>
    <row r="98" spans="2:18" x14ac:dyDescent="0.35">
      <c r="B98" s="143">
        <f>+IN_Anagrafica!F162</f>
        <v>0</v>
      </c>
      <c r="C98" s="114">
        <f>+IN_Anagrafica!D162</f>
        <v>0</v>
      </c>
      <c r="D98" s="126"/>
      <c r="E98" s="126"/>
      <c r="F98" s="126"/>
      <c r="G98" s="126"/>
      <c r="H98" s="126"/>
      <c r="I98" s="126"/>
      <c r="J98" s="126"/>
      <c r="K98" s="126"/>
      <c r="L98" s="126"/>
      <c r="M98" s="144"/>
      <c r="N98" s="126"/>
      <c r="O98" s="126"/>
      <c r="P98" s="126"/>
      <c r="Q98" s="126"/>
      <c r="R98" s="126"/>
    </row>
    <row r="99" spans="2:18" x14ac:dyDescent="0.35">
      <c r="B99" s="143">
        <f>+IN_Anagrafica!F163</f>
        <v>0</v>
      </c>
      <c r="C99" s="114">
        <f>+IN_Anagrafica!D163</f>
        <v>0</v>
      </c>
      <c r="D99" s="126"/>
      <c r="E99" s="126"/>
      <c r="F99" s="126"/>
      <c r="G99" s="126"/>
      <c r="H99" s="126"/>
      <c r="I99" s="126"/>
      <c r="J99" s="126"/>
      <c r="K99" s="126"/>
      <c r="L99" s="126"/>
      <c r="M99" s="144"/>
      <c r="N99" s="126"/>
      <c r="O99" s="126"/>
      <c r="P99" s="126"/>
      <c r="Q99" s="126"/>
      <c r="R99" s="126"/>
    </row>
    <row r="100" spans="2:18" x14ac:dyDescent="0.35">
      <c r="B100" s="145">
        <f>+IN_Anagrafica!F164</f>
        <v>0</v>
      </c>
      <c r="C100" s="117">
        <f>+IN_Anagrafica!D164</f>
        <v>0</v>
      </c>
      <c r="D100" s="128"/>
      <c r="E100" s="128"/>
      <c r="F100" s="128"/>
      <c r="G100" s="128"/>
      <c r="H100" s="128"/>
      <c r="I100" s="128"/>
      <c r="J100" s="128"/>
      <c r="K100" s="128"/>
      <c r="L100" s="128"/>
      <c r="M100" s="146"/>
      <c r="N100" s="128"/>
      <c r="O100" s="128"/>
      <c r="P100" s="128"/>
      <c r="Q100" s="128"/>
      <c r="R100" s="128"/>
    </row>
  </sheetData>
  <sheetProtection algorithmName="SHA-512" hashValue="Xf7EX/Dr/CsplwO9CV5LOAiMKomm8ebFLvWglyhFKZ5rF90FVhWGJ6E91UyiH0JzTjscB4eXSoCfDmGrGstSQA==" saltValue="aZZcmlGRUepmCDgxogxZPg==" spinCount="100000" sheet="1" objects="1" scenarios="1"/>
  <phoneticPr fontId="64" type="noConversion"/>
  <pageMargins left="0.7" right="0.7" top="0.75" bottom="0.75" header="0.3" footer="0.3"/>
  <drawing r:id="rId1"/>
  <tableParts count="2"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CCCC"/>
  </sheetPr>
  <dimension ref="B1:R25"/>
  <sheetViews>
    <sheetView zoomScale="63" zoomScaleNormal="63" workbookViewId="0">
      <selection activeCell="W6" sqref="W6"/>
    </sheetView>
  </sheetViews>
  <sheetFormatPr defaultColWidth="8.6328125" defaultRowHeight="13.5" x14ac:dyDescent="0.25"/>
  <cols>
    <col min="1" max="1" width="6.36328125" style="62" customWidth="1"/>
    <col min="2" max="2" width="80.36328125" style="62" customWidth="1"/>
    <col min="3" max="3" width="12.6328125" style="92" customWidth="1"/>
    <col min="4" max="18" width="13.6328125" style="62" customWidth="1"/>
    <col min="19" max="16384" width="8.6328125" style="62"/>
  </cols>
  <sheetData>
    <row r="1" spans="2:18" s="72" customFormat="1" ht="33" customHeight="1" thickBot="1" x14ac:dyDescent="0.45">
      <c r="B1" s="71" t="s">
        <v>54</v>
      </c>
      <c r="C1" s="71"/>
      <c r="E1" s="73"/>
      <c r="F1" s="73"/>
      <c r="G1" s="73"/>
      <c r="H1" s="73"/>
      <c r="I1" s="73"/>
      <c r="J1" s="73"/>
      <c r="K1" s="73"/>
      <c r="L1" s="73"/>
      <c r="M1" s="73"/>
    </row>
    <row r="2" spans="2:18" ht="14" thickTop="1" x14ac:dyDescent="0.25"/>
    <row r="3" spans="2:18" ht="14" x14ac:dyDescent="0.3">
      <c r="B3" s="93" t="s">
        <v>0</v>
      </c>
      <c r="C3" s="94" t="s">
        <v>1</v>
      </c>
      <c r="D3" s="76">
        <f>+IN_Anagrafica!J9</f>
        <v>2026</v>
      </c>
      <c r="E3" s="77">
        <f>+D3+1</f>
        <v>2027</v>
      </c>
      <c r="F3" s="77">
        <f t="shared" ref="F3:I3" si="0">+E3+1</f>
        <v>2028</v>
      </c>
      <c r="G3" s="77">
        <f t="shared" si="0"/>
        <v>2029</v>
      </c>
      <c r="H3" s="77">
        <f t="shared" si="0"/>
        <v>2030</v>
      </c>
      <c r="I3" s="77">
        <f t="shared" si="0"/>
        <v>2031</v>
      </c>
      <c r="J3" s="77">
        <f t="shared" ref="J3" si="1">+I3+1</f>
        <v>2032</v>
      </c>
      <c r="K3" s="77">
        <f t="shared" ref="K3" si="2">+J3+1</f>
        <v>2033</v>
      </c>
      <c r="L3" s="77">
        <f t="shared" ref="L3" si="3">+K3+1</f>
        <v>2034</v>
      </c>
      <c r="M3" s="77">
        <f t="shared" ref="M3" si="4">+L3+1</f>
        <v>2035</v>
      </c>
      <c r="N3" s="77">
        <f t="shared" ref="N3" si="5">+M3+1</f>
        <v>2036</v>
      </c>
      <c r="O3" s="77">
        <f t="shared" ref="O3" si="6">+N3+1</f>
        <v>2037</v>
      </c>
      <c r="P3" s="77">
        <f t="shared" ref="P3" si="7">+O3+1</f>
        <v>2038</v>
      </c>
      <c r="Q3" s="77">
        <f t="shared" ref="Q3" si="8">+P3+1</f>
        <v>2039</v>
      </c>
      <c r="R3" s="77">
        <f t="shared" ref="R3" si="9">+Q3+1</f>
        <v>2040</v>
      </c>
    </row>
    <row r="4" spans="2:18" ht="16.25" customHeight="1" x14ac:dyDescent="0.25">
      <c r="B4" s="97" t="s">
        <v>165</v>
      </c>
      <c r="C4" s="96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2:18" ht="16.25" customHeight="1" x14ac:dyDescent="0.25">
      <c r="B5" s="97" t="s">
        <v>38</v>
      </c>
      <c r="C5" s="96" t="s">
        <v>2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2:18" ht="16.25" customHeight="1" x14ac:dyDescent="0.25">
      <c r="B6" s="97" t="s">
        <v>39</v>
      </c>
      <c r="C6" s="96" t="s">
        <v>2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spans="2:18" ht="16.25" customHeight="1" x14ac:dyDescent="0.25">
      <c r="B7" s="97" t="s">
        <v>40</v>
      </c>
      <c r="C7" s="96" t="s">
        <v>2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</row>
    <row r="8" spans="2:18" ht="39.65" customHeight="1" x14ac:dyDescent="0.25">
      <c r="B8" s="103" t="s">
        <v>125</v>
      </c>
      <c r="C8" s="96" t="s">
        <v>2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spans="2:18" ht="16.25" customHeight="1" x14ac:dyDescent="0.25">
      <c r="B9" s="95" t="s">
        <v>48</v>
      </c>
      <c r="C9" s="96" t="s">
        <v>2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2:18" ht="16.25" customHeight="1" x14ac:dyDescent="0.25">
      <c r="B10" s="74" t="s">
        <v>3</v>
      </c>
      <c r="C10" s="99" t="s">
        <v>2</v>
      </c>
      <c r="D10" s="104">
        <f t="shared" ref="D10:I10" si="10">+SUM(D4:D9)</f>
        <v>0</v>
      </c>
      <c r="E10" s="104">
        <f t="shared" si="10"/>
        <v>0</v>
      </c>
      <c r="F10" s="104">
        <f t="shared" si="10"/>
        <v>0</v>
      </c>
      <c r="G10" s="104">
        <f t="shared" si="10"/>
        <v>0</v>
      </c>
      <c r="H10" s="104">
        <f t="shared" si="10"/>
        <v>0</v>
      </c>
      <c r="I10" s="104">
        <f t="shared" si="10"/>
        <v>0</v>
      </c>
      <c r="J10" s="104">
        <f t="shared" ref="J10:R10" si="11">+SUM(J4:J9)</f>
        <v>0</v>
      </c>
      <c r="K10" s="104">
        <f t="shared" si="11"/>
        <v>0</v>
      </c>
      <c r="L10" s="104">
        <f t="shared" si="11"/>
        <v>0</v>
      </c>
      <c r="M10" s="104">
        <f t="shared" si="11"/>
        <v>0</v>
      </c>
      <c r="N10" s="104">
        <f t="shared" si="11"/>
        <v>0</v>
      </c>
      <c r="O10" s="104">
        <f t="shared" si="11"/>
        <v>0</v>
      </c>
      <c r="P10" s="104">
        <f t="shared" si="11"/>
        <v>0</v>
      </c>
      <c r="Q10" s="104">
        <f t="shared" si="11"/>
        <v>0</v>
      </c>
      <c r="R10" s="104">
        <f t="shared" si="11"/>
        <v>0</v>
      </c>
    </row>
    <row r="11" spans="2:18" ht="16.25" customHeight="1" x14ac:dyDescent="0.25">
      <c r="B11" s="97" t="s">
        <v>4</v>
      </c>
      <c r="C11" s="96" t="s">
        <v>2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spans="2:18" ht="16.25" customHeight="1" x14ac:dyDescent="0.25">
      <c r="B12" s="97" t="s">
        <v>5</v>
      </c>
      <c r="C12" s="96" t="s">
        <v>2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2:18" ht="16.25" customHeight="1" x14ac:dyDescent="0.25">
      <c r="B13" s="74" t="s">
        <v>6</v>
      </c>
      <c r="C13" s="99" t="s">
        <v>2</v>
      </c>
      <c r="D13" s="104">
        <f>+D11+D12</f>
        <v>0</v>
      </c>
      <c r="E13" s="104">
        <f t="shared" ref="E13:I13" si="12">+E11+E12</f>
        <v>0</v>
      </c>
      <c r="F13" s="104">
        <f t="shared" si="12"/>
        <v>0</v>
      </c>
      <c r="G13" s="104">
        <f t="shared" si="12"/>
        <v>0</v>
      </c>
      <c r="H13" s="104">
        <f t="shared" si="12"/>
        <v>0</v>
      </c>
      <c r="I13" s="104">
        <f t="shared" si="12"/>
        <v>0</v>
      </c>
      <c r="J13" s="104">
        <f t="shared" ref="J13:R13" si="13">+J11+J12</f>
        <v>0</v>
      </c>
      <c r="K13" s="104">
        <f t="shared" si="13"/>
        <v>0</v>
      </c>
      <c r="L13" s="104">
        <f t="shared" si="13"/>
        <v>0</v>
      </c>
      <c r="M13" s="104">
        <f t="shared" si="13"/>
        <v>0</v>
      </c>
      <c r="N13" s="104">
        <f t="shared" si="13"/>
        <v>0</v>
      </c>
      <c r="O13" s="104">
        <f t="shared" si="13"/>
        <v>0</v>
      </c>
      <c r="P13" s="104">
        <f t="shared" si="13"/>
        <v>0</v>
      </c>
      <c r="Q13" s="104">
        <f t="shared" si="13"/>
        <v>0</v>
      </c>
      <c r="R13" s="104">
        <f t="shared" si="13"/>
        <v>0</v>
      </c>
    </row>
    <row r="14" spans="2:18" ht="16.25" customHeight="1" x14ac:dyDescent="0.25">
      <c r="B14" s="74" t="s">
        <v>7</v>
      </c>
      <c r="C14" s="99" t="s">
        <v>2</v>
      </c>
      <c r="D14" s="104">
        <f>+D10-D13</f>
        <v>0</v>
      </c>
      <c r="E14" s="104">
        <f t="shared" ref="E14:I14" si="14">+E10-E13</f>
        <v>0</v>
      </c>
      <c r="F14" s="104">
        <f t="shared" si="14"/>
        <v>0</v>
      </c>
      <c r="G14" s="104">
        <f t="shared" si="14"/>
        <v>0</v>
      </c>
      <c r="H14" s="104">
        <f t="shared" si="14"/>
        <v>0</v>
      </c>
      <c r="I14" s="104">
        <f t="shared" si="14"/>
        <v>0</v>
      </c>
      <c r="J14" s="104">
        <f t="shared" ref="J14:R14" si="15">+J10-J13</f>
        <v>0</v>
      </c>
      <c r="K14" s="104">
        <f t="shared" si="15"/>
        <v>0</v>
      </c>
      <c r="L14" s="104">
        <f t="shared" si="15"/>
        <v>0</v>
      </c>
      <c r="M14" s="104">
        <f t="shared" si="15"/>
        <v>0</v>
      </c>
      <c r="N14" s="104">
        <f t="shared" si="15"/>
        <v>0</v>
      </c>
      <c r="O14" s="104">
        <f t="shared" si="15"/>
        <v>0</v>
      </c>
      <c r="P14" s="104">
        <f t="shared" si="15"/>
        <v>0</v>
      </c>
      <c r="Q14" s="104">
        <f t="shared" si="15"/>
        <v>0</v>
      </c>
      <c r="R14" s="104">
        <f t="shared" si="15"/>
        <v>0</v>
      </c>
    </row>
    <row r="15" spans="2:18" ht="16.25" customHeight="1" x14ac:dyDescent="0.25">
      <c r="B15" s="97" t="s">
        <v>8</v>
      </c>
      <c r="C15" s="96" t="s">
        <v>2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</row>
    <row r="16" spans="2:18" ht="16.25" customHeight="1" x14ac:dyDescent="0.25">
      <c r="B16" s="74" t="s">
        <v>9</v>
      </c>
      <c r="C16" s="99" t="s">
        <v>2</v>
      </c>
      <c r="D16" s="104">
        <f>+D14-D15</f>
        <v>0</v>
      </c>
      <c r="E16" s="104">
        <f t="shared" ref="E16:I16" si="16">+E14-E15</f>
        <v>0</v>
      </c>
      <c r="F16" s="104">
        <f t="shared" si="16"/>
        <v>0</v>
      </c>
      <c r="G16" s="104">
        <f t="shared" si="16"/>
        <v>0</v>
      </c>
      <c r="H16" s="104">
        <f t="shared" si="16"/>
        <v>0</v>
      </c>
      <c r="I16" s="104">
        <f t="shared" si="16"/>
        <v>0</v>
      </c>
      <c r="J16" s="104">
        <f t="shared" ref="J16:R16" si="17">+J14-J15</f>
        <v>0</v>
      </c>
      <c r="K16" s="104">
        <f t="shared" si="17"/>
        <v>0</v>
      </c>
      <c r="L16" s="104">
        <f t="shared" si="17"/>
        <v>0</v>
      </c>
      <c r="M16" s="104">
        <f t="shared" si="17"/>
        <v>0</v>
      </c>
      <c r="N16" s="104">
        <f t="shared" si="17"/>
        <v>0</v>
      </c>
      <c r="O16" s="104">
        <f t="shared" si="17"/>
        <v>0</v>
      </c>
      <c r="P16" s="104">
        <f t="shared" si="17"/>
        <v>0</v>
      </c>
      <c r="Q16" s="104">
        <f t="shared" si="17"/>
        <v>0</v>
      </c>
      <c r="R16" s="104">
        <f t="shared" si="17"/>
        <v>0</v>
      </c>
    </row>
    <row r="17" spans="2:18" ht="16.25" customHeight="1" x14ac:dyDescent="0.25">
      <c r="B17" s="97" t="s">
        <v>10</v>
      </c>
      <c r="C17" s="96" t="s">
        <v>2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</row>
    <row r="18" spans="2:18" ht="16.25" customHeight="1" x14ac:dyDescent="0.25">
      <c r="B18" s="74" t="s">
        <v>11</v>
      </c>
      <c r="C18" s="99" t="s">
        <v>2</v>
      </c>
      <c r="D18" s="104">
        <f>+D16-D17</f>
        <v>0</v>
      </c>
      <c r="E18" s="104">
        <f t="shared" ref="E18:I18" si="18">+E16-E17</f>
        <v>0</v>
      </c>
      <c r="F18" s="104">
        <f t="shared" si="18"/>
        <v>0</v>
      </c>
      <c r="G18" s="104">
        <f t="shared" si="18"/>
        <v>0</v>
      </c>
      <c r="H18" s="104">
        <f t="shared" si="18"/>
        <v>0</v>
      </c>
      <c r="I18" s="104">
        <f t="shared" si="18"/>
        <v>0</v>
      </c>
      <c r="J18" s="104">
        <f t="shared" ref="J18:R18" si="19">+J16-J17</f>
        <v>0</v>
      </c>
      <c r="K18" s="104">
        <f t="shared" si="19"/>
        <v>0</v>
      </c>
      <c r="L18" s="104">
        <f t="shared" si="19"/>
        <v>0</v>
      </c>
      <c r="M18" s="104">
        <f t="shared" si="19"/>
        <v>0</v>
      </c>
      <c r="N18" s="104">
        <f t="shared" si="19"/>
        <v>0</v>
      </c>
      <c r="O18" s="104">
        <f t="shared" si="19"/>
        <v>0</v>
      </c>
      <c r="P18" s="104">
        <f t="shared" si="19"/>
        <v>0</v>
      </c>
      <c r="Q18" s="104">
        <f t="shared" si="19"/>
        <v>0</v>
      </c>
      <c r="R18" s="104">
        <f t="shared" si="19"/>
        <v>0</v>
      </c>
    </row>
    <row r="19" spans="2:18" ht="16.25" customHeight="1" x14ac:dyDescent="0.25">
      <c r="B19" s="97" t="s">
        <v>12</v>
      </c>
      <c r="C19" s="96" t="s">
        <v>2</v>
      </c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</row>
    <row r="20" spans="2:18" ht="16.25" customHeight="1" x14ac:dyDescent="0.25">
      <c r="B20" s="97" t="s">
        <v>13</v>
      </c>
      <c r="C20" s="96" t="s">
        <v>2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</row>
    <row r="21" spans="2:18" ht="16.25" customHeight="1" x14ac:dyDescent="0.25">
      <c r="B21" s="101" t="s">
        <v>14</v>
      </c>
      <c r="C21" s="102" t="s">
        <v>2</v>
      </c>
      <c r="D21" s="105">
        <f>+SUM(D19:D20)</f>
        <v>0</v>
      </c>
      <c r="E21" s="105">
        <f t="shared" ref="E21:I21" si="20">+SUM(E19:E20)</f>
        <v>0</v>
      </c>
      <c r="F21" s="105">
        <f t="shared" si="20"/>
        <v>0</v>
      </c>
      <c r="G21" s="105">
        <f t="shared" si="20"/>
        <v>0</v>
      </c>
      <c r="H21" s="105">
        <f t="shared" si="20"/>
        <v>0</v>
      </c>
      <c r="I21" s="105">
        <f t="shared" si="20"/>
        <v>0</v>
      </c>
      <c r="J21" s="105">
        <f t="shared" ref="J21:R21" si="21">+SUM(J19:J20)</f>
        <v>0</v>
      </c>
      <c r="K21" s="105">
        <f t="shared" si="21"/>
        <v>0</v>
      </c>
      <c r="L21" s="105">
        <f t="shared" si="21"/>
        <v>0</v>
      </c>
      <c r="M21" s="105">
        <f t="shared" si="21"/>
        <v>0</v>
      </c>
      <c r="N21" s="105">
        <f t="shared" si="21"/>
        <v>0</v>
      </c>
      <c r="O21" s="105">
        <f t="shared" si="21"/>
        <v>0</v>
      </c>
      <c r="P21" s="105">
        <f t="shared" si="21"/>
        <v>0</v>
      </c>
      <c r="Q21" s="105">
        <f t="shared" si="21"/>
        <v>0</v>
      </c>
      <c r="R21" s="105">
        <f t="shared" si="21"/>
        <v>0</v>
      </c>
    </row>
    <row r="22" spans="2:18" ht="16.25" customHeight="1" x14ac:dyDescent="0.25">
      <c r="B22" s="74" t="s">
        <v>15</v>
      </c>
      <c r="C22" s="99" t="s">
        <v>2</v>
      </c>
      <c r="D22" s="104">
        <f>+D18-D21</f>
        <v>0</v>
      </c>
      <c r="E22" s="104">
        <f t="shared" ref="E22:I22" si="22">+E18-E21</f>
        <v>0</v>
      </c>
      <c r="F22" s="104">
        <f t="shared" si="22"/>
        <v>0</v>
      </c>
      <c r="G22" s="104">
        <f t="shared" si="22"/>
        <v>0</v>
      </c>
      <c r="H22" s="104">
        <f t="shared" si="22"/>
        <v>0</v>
      </c>
      <c r="I22" s="104">
        <f t="shared" si="22"/>
        <v>0</v>
      </c>
      <c r="J22" s="104">
        <f t="shared" ref="J22:R22" si="23">+J18-J21</f>
        <v>0</v>
      </c>
      <c r="K22" s="104">
        <f t="shared" si="23"/>
        <v>0</v>
      </c>
      <c r="L22" s="104">
        <f t="shared" si="23"/>
        <v>0</v>
      </c>
      <c r="M22" s="104">
        <f t="shared" si="23"/>
        <v>0</v>
      </c>
      <c r="N22" s="104">
        <f t="shared" si="23"/>
        <v>0</v>
      </c>
      <c r="O22" s="104">
        <f t="shared" si="23"/>
        <v>0</v>
      </c>
      <c r="P22" s="104">
        <f t="shared" si="23"/>
        <v>0</v>
      </c>
      <c r="Q22" s="104">
        <f t="shared" si="23"/>
        <v>0</v>
      </c>
      <c r="R22" s="104">
        <f t="shared" si="23"/>
        <v>0</v>
      </c>
    </row>
    <row r="23" spans="2:18" ht="18" customHeight="1" x14ac:dyDescent="0.25">
      <c r="C23" s="106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</row>
    <row r="24" spans="2:18" x14ac:dyDescent="0.25">
      <c r="B24" s="108"/>
      <c r="C24" s="109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</row>
    <row r="25" spans="2:18" ht="14" x14ac:dyDescent="0.3">
      <c r="B25" s="111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</row>
  </sheetData>
  <sheetProtection insertColumns="0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DE748-3E3C-4FFD-8F0E-9AF06B7E6D9B}">
  <sheetPr>
    <tabColor rgb="FF009999"/>
  </sheetPr>
  <dimension ref="A1:R31"/>
  <sheetViews>
    <sheetView zoomScale="63" zoomScaleNormal="63" workbookViewId="0">
      <selection activeCell="V6" sqref="V6"/>
    </sheetView>
  </sheetViews>
  <sheetFormatPr defaultColWidth="8.6328125" defaultRowHeight="13.5" x14ac:dyDescent="0.25"/>
  <cols>
    <col min="1" max="1" width="5.6328125" style="91" customWidth="1"/>
    <col min="2" max="2" width="72.6328125" style="62" customWidth="1"/>
    <col min="3" max="3" width="8.6328125" style="92"/>
    <col min="4" max="18" width="14.6328125" style="62" customWidth="1"/>
    <col min="19" max="16384" width="8.6328125" style="62"/>
  </cols>
  <sheetData>
    <row r="1" spans="2:18" s="72" customFormat="1" ht="33" customHeight="1" thickBot="1" x14ac:dyDescent="0.45">
      <c r="B1" s="71" t="s">
        <v>55</v>
      </c>
      <c r="C1" s="71"/>
      <c r="D1" s="89"/>
      <c r="E1" s="90"/>
      <c r="F1" s="90"/>
      <c r="G1" s="90"/>
      <c r="H1" s="90"/>
      <c r="I1" s="90"/>
      <c r="J1" s="73"/>
      <c r="K1" s="73"/>
      <c r="L1" s="73"/>
      <c r="M1" s="73"/>
    </row>
    <row r="2" spans="2:18" ht="14" thickTop="1" x14ac:dyDescent="0.25"/>
    <row r="3" spans="2:18" ht="14" x14ac:dyDescent="0.3">
      <c r="B3" s="93" t="s">
        <v>16</v>
      </c>
      <c r="C3" s="94" t="s">
        <v>1</v>
      </c>
      <c r="D3" s="76">
        <f>+IN_Anagrafica!J9</f>
        <v>2026</v>
      </c>
      <c r="E3" s="77">
        <f>+D3+1</f>
        <v>2027</v>
      </c>
      <c r="F3" s="77">
        <f>+E3+1</f>
        <v>2028</v>
      </c>
      <c r="G3" s="77">
        <f>+F3+1</f>
        <v>2029</v>
      </c>
      <c r="H3" s="77">
        <f>+G3+1</f>
        <v>2030</v>
      </c>
      <c r="I3" s="77">
        <f>+H3+1</f>
        <v>2031</v>
      </c>
      <c r="J3" s="77">
        <f t="shared" ref="J3:R3" si="0">+I3+1</f>
        <v>2032</v>
      </c>
      <c r="K3" s="77">
        <f t="shared" si="0"/>
        <v>2033</v>
      </c>
      <c r="L3" s="77">
        <f t="shared" si="0"/>
        <v>2034</v>
      </c>
      <c r="M3" s="77">
        <f t="shared" si="0"/>
        <v>2035</v>
      </c>
      <c r="N3" s="77">
        <f t="shared" si="0"/>
        <v>2036</v>
      </c>
      <c r="O3" s="77">
        <f t="shared" si="0"/>
        <v>2037</v>
      </c>
      <c r="P3" s="77">
        <f t="shared" si="0"/>
        <v>2038</v>
      </c>
      <c r="Q3" s="77">
        <f t="shared" si="0"/>
        <v>2039</v>
      </c>
      <c r="R3" s="77">
        <f t="shared" si="0"/>
        <v>2040</v>
      </c>
    </row>
    <row r="4" spans="2:18" x14ac:dyDescent="0.25">
      <c r="B4" s="95" t="s">
        <v>165</v>
      </c>
      <c r="C4" s="96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2:18" x14ac:dyDescent="0.25">
      <c r="B5" s="95" t="s">
        <v>38</v>
      </c>
      <c r="C5" s="96" t="s">
        <v>2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</row>
    <row r="6" spans="2:18" x14ac:dyDescent="0.25">
      <c r="B6" s="97" t="s">
        <v>39</v>
      </c>
      <c r="C6" s="96" t="s">
        <v>2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</row>
    <row r="7" spans="2:18" x14ac:dyDescent="0.25">
      <c r="B7" s="95" t="s">
        <v>40</v>
      </c>
      <c r="C7" s="96" t="s">
        <v>2</v>
      </c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</row>
    <row r="8" spans="2:18" ht="48.65" customHeight="1" x14ac:dyDescent="0.25">
      <c r="B8" s="98" t="s">
        <v>125</v>
      </c>
      <c r="C8" s="96" t="s">
        <v>2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spans="2:18" x14ac:dyDescent="0.25">
      <c r="B9" s="95" t="s">
        <v>48</v>
      </c>
      <c r="C9" s="96" t="s">
        <v>2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2:18" ht="14" x14ac:dyDescent="0.3">
      <c r="B10" s="74" t="s">
        <v>17</v>
      </c>
      <c r="C10" s="99" t="s">
        <v>2</v>
      </c>
      <c r="D10" s="100">
        <f>+SUM(D4:D9)</f>
        <v>0</v>
      </c>
      <c r="E10" s="100">
        <f t="shared" ref="E10:I10" si="1">+SUM(E4:E9)</f>
        <v>0</v>
      </c>
      <c r="F10" s="100">
        <f t="shared" si="1"/>
        <v>0</v>
      </c>
      <c r="G10" s="100">
        <f t="shared" si="1"/>
        <v>0</v>
      </c>
      <c r="H10" s="100">
        <f t="shared" si="1"/>
        <v>0</v>
      </c>
      <c r="I10" s="100">
        <f t="shared" si="1"/>
        <v>0</v>
      </c>
      <c r="J10" s="100">
        <f t="shared" ref="J10:R10" si="2">+SUM(J4:J9)</f>
        <v>0</v>
      </c>
      <c r="K10" s="100">
        <f t="shared" si="2"/>
        <v>0</v>
      </c>
      <c r="L10" s="100">
        <f t="shared" si="2"/>
        <v>0</v>
      </c>
      <c r="M10" s="100">
        <f t="shared" si="2"/>
        <v>0</v>
      </c>
      <c r="N10" s="100">
        <f t="shared" si="2"/>
        <v>0</v>
      </c>
      <c r="O10" s="100">
        <f t="shared" si="2"/>
        <v>0</v>
      </c>
      <c r="P10" s="100">
        <f t="shared" si="2"/>
        <v>0</v>
      </c>
      <c r="Q10" s="100">
        <f t="shared" si="2"/>
        <v>0</v>
      </c>
      <c r="R10" s="100">
        <f t="shared" si="2"/>
        <v>0</v>
      </c>
    </row>
    <row r="11" spans="2:18" x14ac:dyDescent="0.25">
      <c r="B11" s="95" t="s">
        <v>18</v>
      </c>
      <c r="C11" s="96" t="s">
        <v>2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</row>
    <row r="12" spans="2:18" ht="14" x14ac:dyDescent="0.3">
      <c r="B12" s="74" t="s">
        <v>19</v>
      </c>
      <c r="C12" s="99" t="s">
        <v>2</v>
      </c>
      <c r="D12" s="100">
        <f>+D11</f>
        <v>0</v>
      </c>
      <c r="E12" s="100">
        <f t="shared" ref="E12:I12" si="3">+E11</f>
        <v>0</v>
      </c>
      <c r="F12" s="100">
        <f t="shared" si="3"/>
        <v>0</v>
      </c>
      <c r="G12" s="100">
        <f t="shared" si="3"/>
        <v>0</v>
      </c>
      <c r="H12" s="100">
        <f t="shared" si="3"/>
        <v>0</v>
      </c>
      <c r="I12" s="100">
        <f t="shared" si="3"/>
        <v>0</v>
      </c>
      <c r="J12" s="100">
        <f t="shared" ref="J12:R12" si="4">+J11</f>
        <v>0</v>
      </c>
      <c r="K12" s="100">
        <f t="shared" si="4"/>
        <v>0</v>
      </c>
      <c r="L12" s="100">
        <f t="shared" si="4"/>
        <v>0</v>
      </c>
      <c r="M12" s="100">
        <f t="shared" si="4"/>
        <v>0</v>
      </c>
      <c r="N12" s="100">
        <f t="shared" si="4"/>
        <v>0</v>
      </c>
      <c r="O12" s="100">
        <f t="shared" si="4"/>
        <v>0</v>
      </c>
      <c r="P12" s="100">
        <f t="shared" si="4"/>
        <v>0</v>
      </c>
      <c r="Q12" s="100">
        <f t="shared" si="4"/>
        <v>0</v>
      </c>
      <c r="R12" s="100">
        <f t="shared" si="4"/>
        <v>0</v>
      </c>
    </row>
    <row r="13" spans="2:18" x14ac:dyDescent="0.25">
      <c r="B13" s="95" t="s">
        <v>20</v>
      </c>
      <c r="C13" s="96" t="s">
        <v>2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  <row r="14" spans="2:18" ht="14" x14ac:dyDescent="0.3">
      <c r="B14" s="74" t="s">
        <v>21</v>
      </c>
      <c r="C14" s="99" t="s">
        <v>2</v>
      </c>
      <c r="D14" s="100">
        <f>+D13</f>
        <v>0</v>
      </c>
      <c r="E14" s="100">
        <f t="shared" ref="E14:I14" si="5">+E13</f>
        <v>0</v>
      </c>
      <c r="F14" s="100">
        <f t="shared" si="5"/>
        <v>0</v>
      </c>
      <c r="G14" s="100">
        <f t="shared" si="5"/>
        <v>0</v>
      </c>
      <c r="H14" s="100">
        <f t="shared" si="5"/>
        <v>0</v>
      </c>
      <c r="I14" s="100">
        <f t="shared" si="5"/>
        <v>0</v>
      </c>
      <c r="J14" s="100">
        <f t="shared" ref="J14:R14" si="6">+J13</f>
        <v>0</v>
      </c>
      <c r="K14" s="100">
        <f t="shared" si="6"/>
        <v>0</v>
      </c>
      <c r="L14" s="100">
        <f t="shared" si="6"/>
        <v>0</v>
      </c>
      <c r="M14" s="100">
        <f t="shared" si="6"/>
        <v>0</v>
      </c>
      <c r="N14" s="100">
        <f t="shared" si="6"/>
        <v>0</v>
      </c>
      <c r="O14" s="100">
        <f t="shared" si="6"/>
        <v>0</v>
      </c>
      <c r="P14" s="100">
        <f t="shared" si="6"/>
        <v>0</v>
      </c>
      <c r="Q14" s="100">
        <f t="shared" si="6"/>
        <v>0</v>
      </c>
      <c r="R14" s="100">
        <f t="shared" si="6"/>
        <v>0</v>
      </c>
    </row>
    <row r="15" spans="2:18" ht="14" x14ac:dyDescent="0.3">
      <c r="B15" s="74" t="s">
        <v>22</v>
      </c>
      <c r="C15" s="99" t="s">
        <v>2</v>
      </c>
      <c r="D15" s="100">
        <f>+D10-D12-D14</f>
        <v>0</v>
      </c>
      <c r="E15" s="100">
        <f t="shared" ref="E15:I15" si="7">+E10-E12-E14</f>
        <v>0</v>
      </c>
      <c r="F15" s="100">
        <f t="shared" si="7"/>
        <v>0</v>
      </c>
      <c r="G15" s="100">
        <f t="shared" si="7"/>
        <v>0</v>
      </c>
      <c r="H15" s="100">
        <f t="shared" si="7"/>
        <v>0</v>
      </c>
      <c r="I15" s="100">
        <f t="shared" si="7"/>
        <v>0</v>
      </c>
      <c r="J15" s="100">
        <f t="shared" ref="J15:R15" si="8">+J10-J12-J14</f>
        <v>0</v>
      </c>
      <c r="K15" s="100">
        <f t="shared" si="8"/>
        <v>0</v>
      </c>
      <c r="L15" s="100">
        <f t="shared" si="8"/>
        <v>0</v>
      </c>
      <c r="M15" s="100">
        <f t="shared" si="8"/>
        <v>0</v>
      </c>
      <c r="N15" s="100">
        <f t="shared" si="8"/>
        <v>0</v>
      </c>
      <c r="O15" s="100">
        <f t="shared" si="8"/>
        <v>0</v>
      </c>
      <c r="P15" s="100">
        <f t="shared" si="8"/>
        <v>0</v>
      </c>
      <c r="Q15" s="100">
        <f t="shared" si="8"/>
        <v>0</v>
      </c>
      <c r="R15" s="100">
        <f t="shared" si="8"/>
        <v>0</v>
      </c>
    </row>
    <row r="16" spans="2:18" x14ac:dyDescent="0.25">
      <c r="B16" s="95" t="s">
        <v>23</v>
      </c>
      <c r="C16" s="96" t="s">
        <v>2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</row>
    <row r="17" spans="2:18" x14ac:dyDescent="0.25">
      <c r="B17" s="95" t="s">
        <v>24</v>
      </c>
      <c r="C17" s="96" t="s">
        <v>2</v>
      </c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</row>
    <row r="18" spans="2:18" x14ac:dyDescent="0.25">
      <c r="B18" s="95" t="s">
        <v>25</v>
      </c>
      <c r="C18" s="96" t="s">
        <v>2</v>
      </c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</row>
    <row r="19" spans="2:18" ht="14" x14ac:dyDescent="0.3">
      <c r="B19" s="74" t="s">
        <v>26</v>
      </c>
      <c r="C19" s="99" t="s">
        <v>2</v>
      </c>
      <c r="D19" s="100">
        <f>+D15+SUM(D16:D18)</f>
        <v>0</v>
      </c>
      <c r="E19" s="100">
        <f t="shared" ref="E19:I19" si="9">+E15+SUM(E16:E18)</f>
        <v>0</v>
      </c>
      <c r="F19" s="100">
        <f t="shared" si="9"/>
        <v>0</v>
      </c>
      <c r="G19" s="100">
        <f t="shared" si="9"/>
        <v>0</v>
      </c>
      <c r="H19" s="100">
        <f t="shared" si="9"/>
        <v>0</v>
      </c>
      <c r="I19" s="100">
        <f t="shared" si="9"/>
        <v>0</v>
      </c>
      <c r="J19" s="100">
        <f t="shared" ref="J19:R19" si="10">+J15+SUM(J16:J18)</f>
        <v>0</v>
      </c>
      <c r="K19" s="100">
        <f t="shared" si="10"/>
        <v>0</v>
      </c>
      <c r="L19" s="100">
        <f t="shared" si="10"/>
        <v>0</v>
      </c>
      <c r="M19" s="100">
        <f t="shared" si="10"/>
        <v>0</v>
      </c>
      <c r="N19" s="100">
        <f t="shared" si="10"/>
        <v>0</v>
      </c>
      <c r="O19" s="100">
        <f t="shared" si="10"/>
        <v>0</v>
      </c>
      <c r="P19" s="100">
        <f t="shared" si="10"/>
        <v>0</v>
      </c>
      <c r="Q19" s="100">
        <f t="shared" si="10"/>
        <v>0</v>
      </c>
      <c r="R19" s="100">
        <f t="shared" si="10"/>
        <v>0</v>
      </c>
    </row>
    <row r="20" spans="2:18" x14ac:dyDescent="0.25">
      <c r="B20" s="95" t="s">
        <v>27</v>
      </c>
      <c r="C20" s="96" t="s">
        <v>2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</row>
    <row r="21" spans="2:18" x14ac:dyDescent="0.25">
      <c r="B21" s="95" t="s">
        <v>28</v>
      </c>
      <c r="C21" s="96" t="s">
        <v>2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</row>
    <row r="22" spans="2:18" x14ac:dyDescent="0.25">
      <c r="B22" s="95" t="s">
        <v>29</v>
      </c>
      <c r="C22" s="96" t="s">
        <v>2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</row>
    <row r="23" spans="2:18" x14ac:dyDescent="0.25">
      <c r="B23" s="95" t="s">
        <v>30</v>
      </c>
      <c r="C23" s="96" t="s">
        <v>2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</row>
    <row r="24" spans="2:18" ht="14" x14ac:dyDescent="0.3">
      <c r="B24" s="74" t="s">
        <v>31</v>
      </c>
      <c r="C24" s="99" t="s">
        <v>2</v>
      </c>
      <c r="D24" s="100">
        <f t="shared" ref="D24:I24" si="11">+D19+SUM(D20:D23)</f>
        <v>0</v>
      </c>
      <c r="E24" s="100">
        <f t="shared" si="11"/>
        <v>0</v>
      </c>
      <c r="F24" s="100">
        <f t="shared" si="11"/>
        <v>0</v>
      </c>
      <c r="G24" s="100">
        <f t="shared" si="11"/>
        <v>0</v>
      </c>
      <c r="H24" s="100">
        <f t="shared" si="11"/>
        <v>0</v>
      </c>
      <c r="I24" s="100">
        <f t="shared" si="11"/>
        <v>0</v>
      </c>
      <c r="J24" s="100">
        <f t="shared" ref="J24:R24" si="12">+J19+SUM(J20:J23)</f>
        <v>0</v>
      </c>
      <c r="K24" s="100">
        <f t="shared" si="12"/>
        <v>0</v>
      </c>
      <c r="L24" s="100">
        <f t="shared" si="12"/>
        <v>0</v>
      </c>
      <c r="M24" s="100">
        <f t="shared" si="12"/>
        <v>0</v>
      </c>
      <c r="N24" s="100">
        <f t="shared" si="12"/>
        <v>0</v>
      </c>
      <c r="O24" s="100">
        <f t="shared" si="12"/>
        <v>0</v>
      </c>
      <c r="P24" s="100">
        <f t="shared" si="12"/>
        <v>0</v>
      </c>
      <c r="Q24" s="100">
        <f t="shared" si="12"/>
        <v>0</v>
      </c>
      <c r="R24" s="100">
        <f t="shared" si="12"/>
        <v>0</v>
      </c>
    </row>
    <row r="25" spans="2:18" x14ac:dyDescent="0.25">
      <c r="B25" s="95" t="s">
        <v>32</v>
      </c>
      <c r="C25" s="96" t="s">
        <v>2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</row>
    <row r="26" spans="2:18" x14ac:dyDescent="0.25">
      <c r="B26" s="95" t="s">
        <v>33</v>
      </c>
      <c r="C26" s="96" t="s">
        <v>2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2:18" x14ac:dyDescent="0.25">
      <c r="B27" s="95" t="s">
        <v>34</v>
      </c>
      <c r="C27" s="96" t="s">
        <v>2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2:18" x14ac:dyDescent="0.25">
      <c r="B28" s="95" t="s">
        <v>35</v>
      </c>
      <c r="C28" s="96" t="s">
        <v>2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2:18" ht="14" x14ac:dyDescent="0.3">
      <c r="B29" s="101" t="s">
        <v>36</v>
      </c>
      <c r="C29" s="102" t="s">
        <v>2</v>
      </c>
      <c r="D29" s="81">
        <f t="shared" ref="D29:I29" si="13">+SUM(D25:D28)</f>
        <v>0</v>
      </c>
      <c r="E29" s="81">
        <f t="shared" si="13"/>
        <v>0</v>
      </c>
      <c r="F29" s="81">
        <f t="shared" si="13"/>
        <v>0</v>
      </c>
      <c r="G29" s="81">
        <f t="shared" si="13"/>
        <v>0</v>
      </c>
      <c r="H29" s="81">
        <f t="shared" si="13"/>
        <v>0</v>
      </c>
      <c r="I29" s="81">
        <f t="shared" si="13"/>
        <v>0</v>
      </c>
      <c r="J29" s="81">
        <f t="shared" ref="J29:R29" si="14">+SUM(J25:J28)</f>
        <v>0</v>
      </c>
      <c r="K29" s="81">
        <f t="shared" si="14"/>
        <v>0</v>
      </c>
      <c r="L29" s="81">
        <f t="shared" si="14"/>
        <v>0</v>
      </c>
      <c r="M29" s="81">
        <f t="shared" si="14"/>
        <v>0</v>
      </c>
      <c r="N29" s="81">
        <f t="shared" si="14"/>
        <v>0</v>
      </c>
      <c r="O29" s="81">
        <f t="shared" si="14"/>
        <v>0</v>
      </c>
      <c r="P29" s="81">
        <f t="shared" si="14"/>
        <v>0</v>
      </c>
      <c r="Q29" s="81">
        <f t="shared" si="14"/>
        <v>0</v>
      </c>
      <c r="R29" s="81">
        <f t="shared" si="14"/>
        <v>0</v>
      </c>
    </row>
    <row r="30" spans="2:18" ht="14" x14ac:dyDescent="0.3">
      <c r="B30" s="74" t="s">
        <v>37</v>
      </c>
      <c r="C30" s="99" t="s">
        <v>2</v>
      </c>
      <c r="D30" s="100">
        <f t="shared" ref="D30:I30" si="15">+D24-D29</f>
        <v>0</v>
      </c>
      <c r="E30" s="100">
        <f t="shared" si="15"/>
        <v>0</v>
      </c>
      <c r="F30" s="100">
        <f t="shared" si="15"/>
        <v>0</v>
      </c>
      <c r="G30" s="100">
        <f t="shared" si="15"/>
        <v>0</v>
      </c>
      <c r="H30" s="100">
        <f t="shared" si="15"/>
        <v>0</v>
      </c>
      <c r="I30" s="100">
        <f t="shared" si="15"/>
        <v>0</v>
      </c>
      <c r="J30" s="100">
        <f t="shared" ref="J30:R30" si="16">+J24-J29</f>
        <v>0</v>
      </c>
      <c r="K30" s="100">
        <f t="shared" si="16"/>
        <v>0</v>
      </c>
      <c r="L30" s="100">
        <f t="shared" si="16"/>
        <v>0</v>
      </c>
      <c r="M30" s="100">
        <f t="shared" si="16"/>
        <v>0</v>
      </c>
      <c r="N30" s="100">
        <f t="shared" si="16"/>
        <v>0</v>
      </c>
      <c r="O30" s="100">
        <f t="shared" si="16"/>
        <v>0</v>
      </c>
      <c r="P30" s="100">
        <f t="shared" si="16"/>
        <v>0</v>
      </c>
      <c r="Q30" s="100">
        <f t="shared" si="16"/>
        <v>0</v>
      </c>
      <c r="R30" s="100">
        <f t="shared" si="16"/>
        <v>0</v>
      </c>
    </row>
    <row r="31" spans="2:18" x14ac:dyDescent="0.25">
      <c r="C31" s="62"/>
    </row>
  </sheetData>
  <sheetProtection insertColumns="0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FE84E-4255-4C0C-B8BC-807619EE09C3}">
  <sheetPr>
    <tabColor rgb="FF33CCCC"/>
  </sheetPr>
  <dimension ref="A1:R67"/>
  <sheetViews>
    <sheetView zoomScale="53" zoomScaleNormal="53" workbookViewId="0">
      <selection activeCell="B1" sqref="B1"/>
    </sheetView>
  </sheetViews>
  <sheetFormatPr defaultColWidth="24.90625" defaultRowHeight="14.5" x14ac:dyDescent="0.35"/>
  <cols>
    <col min="1" max="1" width="4.90625" style="70" customWidth="1"/>
    <col min="2" max="2" width="90" style="62" customWidth="1"/>
    <col min="3" max="3" width="7.6328125" style="62" customWidth="1"/>
    <col min="4" max="18" width="22.6328125" style="62" customWidth="1"/>
    <col min="19" max="16384" width="24.90625" style="62"/>
  </cols>
  <sheetData>
    <row r="1" spans="2:18" ht="21" thickBot="1" x14ac:dyDescent="0.45">
      <c r="B1" s="71" t="s">
        <v>127</v>
      </c>
      <c r="C1" s="72"/>
      <c r="D1" s="72"/>
      <c r="E1" s="73"/>
      <c r="F1" s="73"/>
      <c r="G1" s="73"/>
      <c r="H1" s="73"/>
      <c r="I1" s="73"/>
      <c r="J1" s="73"/>
      <c r="K1" s="73"/>
      <c r="L1" s="73"/>
      <c r="M1" s="73"/>
      <c r="N1" s="72"/>
    </row>
    <row r="2" spans="2:18" ht="15" thickTop="1" x14ac:dyDescent="0.35"/>
    <row r="4" spans="2:18" ht="15.65" customHeight="1" x14ac:dyDescent="0.35">
      <c r="B4" s="74" t="s">
        <v>126</v>
      </c>
      <c r="C4" s="75" t="s">
        <v>1</v>
      </c>
      <c r="D4" s="76">
        <f>+IN_Anagrafica!J9</f>
        <v>2026</v>
      </c>
      <c r="E4" s="77">
        <f>+D4+1</f>
        <v>2027</v>
      </c>
      <c r="F4" s="77">
        <f>+E4+1</f>
        <v>2028</v>
      </c>
      <c r="G4" s="77">
        <f>+F4+1</f>
        <v>2029</v>
      </c>
      <c r="H4" s="77">
        <f>+G4+1</f>
        <v>2030</v>
      </c>
      <c r="I4" s="77">
        <f>+H4+1</f>
        <v>2031</v>
      </c>
      <c r="J4" s="77">
        <f t="shared" ref="J4:M4" si="0">+I4+1</f>
        <v>2032</v>
      </c>
      <c r="K4" s="77">
        <f t="shared" si="0"/>
        <v>2033</v>
      </c>
      <c r="L4" s="77">
        <f t="shared" si="0"/>
        <v>2034</v>
      </c>
      <c r="M4" s="77">
        <f t="shared" si="0"/>
        <v>2035</v>
      </c>
      <c r="N4" s="77">
        <f t="shared" ref="N4" si="1">+M4+1</f>
        <v>2036</v>
      </c>
      <c r="O4" s="77">
        <f t="shared" ref="O4" si="2">+N4+1</f>
        <v>2037</v>
      </c>
      <c r="P4" s="77">
        <f t="shared" ref="P4" si="3">+O4+1</f>
        <v>2038</v>
      </c>
      <c r="Q4" s="77">
        <f t="shared" ref="Q4" si="4">+P4+1</f>
        <v>2039</v>
      </c>
      <c r="R4" s="77">
        <f t="shared" ref="R4" si="5">+Q4+1</f>
        <v>2040</v>
      </c>
    </row>
    <row r="5" spans="2:18" s="78" customFormat="1" ht="18.649999999999999" customHeight="1" x14ac:dyDescent="0.3">
      <c r="B5" s="79" t="s">
        <v>56</v>
      </c>
      <c r="C5" s="80" t="s">
        <v>2</v>
      </c>
      <c r="D5" s="81">
        <f>+D6+D7+D11+D17</f>
        <v>0</v>
      </c>
      <c r="E5" s="81">
        <f t="shared" ref="E5:M5" si="6">+E6+E7+E11+E17</f>
        <v>0</v>
      </c>
      <c r="F5" s="81">
        <f t="shared" si="6"/>
        <v>0</v>
      </c>
      <c r="G5" s="81">
        <f t="shared" si="6"/>
        <v>0</v>
      </c>
      <c r="H5" s="81">
        <f t="shared" si="6"/>
        <v>0</v>
      </c>
      <c r="I5" s="81">
        <f t="shared" si="6"/>
        <v>0</v>
      </c>
      <c r="J5" s="81">
        <f t="shared" si="6"/>
        <v>0</v>
      </c>
      <c r="K5" s="81">
        <f t="shared" si="6"/>
        <v>0</v>
      </c>
      <c r="L5" s="81">
        <f t="shared" si="6"/>
        <v>0</v>
      </c>
      <c r="M5" s="81">
        <f t="shared" si="6"/>
        <v>0</v>
      </c>
      <c r="N5" s="81">
        <f t="shared" ref="N5:Q5" si="7">+N6+N7+N11+N17</f>
        <v>0</v>
      </c>
      <c r="O5" s="81">
        <f t="shared" si="7"/>
        <v>0</v>
      </c>
      <c r="P5" s="81">
        <f t="shared" si="7"/>
        <v>0</v>
      </c>
      <c r="Q5" s="81">
        <f t="shared" si="7"/>
        <v>0</v>
      </c>
      <c r="R5" s="81">
        <f t="shared" ref="R5" si="8">+R6+R7+R11+R17</f>
        <v>0</v>
      </c>
    </row>
    <row r="6" spans="2:18" s="78" customFormat="1" ht="18.649999999999999" customHeight="1" x14ac:dyDescent="0.3">
      <c r="B6" s="79" t="s">
        <v>57</v>
      </c>
      <c r="C6" s="80" t="s">
        <v>2</v>
      </c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2:18" s="78" customFormat="1" ht="18.649999999999999" customHeight="1" x14ac:dyDescent="0.3">
      <c r="B7" s="79" t="s">
        <v>58</v>
      </c>
      <c r="C7" s="80" t="s">
        <v>2</v>
      </c>
      <c r="D7" s="81">
        <f>+SUM(D8:D10)</f>
        <v>0</v>
      </c>
      <c r="E7" s="81">
        <f t="shared" ref="E7:M7" si="9">+SUM(E8:E10)</f>
        <v>0</v>
      </c>
      <c r="F7" s="81">
        <f t="shared" si="9"/>
        <v>0</v>
      </c>
      <c r="G7" s="81">
        <f t="shared" si="9"/>
        <v>0</v>
      </c>
      <c r="H7" s="81">
        <f t="shared" si="9"/>
        <v>0</v>
      </c>
      <c r="I7" s="81">
        <f t="shared" si="9"/>
        <v>0</v>
      </c>
      <c r="J7" s="81">
        <f t="shared" si="9"/>
        <v>0</v>
      </c>
      <c r="K7" s="81">
        <f t="shared" si="9"/>
        <v>0</v>
      </c>
      <c r="L7" s="81">
        <f t="shared" si="9"/>
        <v>0</v>
      </c>
      <c r="M7" s="81">
        <f t="shared" si="9"/>
        <v>0</v>
      </c>
      <c r="N7" s="81">
        <f t="shared" ref="N7:Q7" si="10">+SUM(N8:N10)</f>
        <v>0</v>
      </c>
      <c r="O7" s="81">
        <f t="shared" si="10"/>
        <v>0</v>
      </c>
      <c r="P7" s="81">
        <f t="shared" si="10"/>
        <v>0</v>
      </c>
      <c r="Q7" s="81">
        <f t="shared" si="10"/>
        <v>0</v>
      </c>
      <c r="R7" s="81">
        <f t="shared" ref="R7" si="11">+SUM(R8:R10)</f>
        <v>0</v>
      </c>
    </row>
    <row r="8" spans="2:18" x14ac:dyDescent="0.35">
      <c r="B8" s="64" t="s">
        <v>59</v>
      </c>
      <c r="C8" s="82" t="s">
        <v>2</v>
      </c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</row>
    <row r="9" spans="2:18" x14ac:dyDescent="0.35">
      <c r="B9" s="64" t="s">
        <v>60</v>
      </c>
      <c r="C9" s="82" t="s">
        <v>2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</row>
    <row r="10" spans="2:18" x14ac:dyDescent="0.35">
      <c r="B10" s="64" t="s">
        <v>61</v>
      </c>
      <c r="C10" s="82" t="s">
        <v>2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</row>
    <row r="11" spans="2:18" s="78" customFormat="1" ht="18.649999999999999" customHeight="1" x14ac:dyDescent="0.3">
      <c r="B11" s="79" t="s">
        <v>62</v>
      </c>
      <c r="C11" s="80" t="s">
        <v>2</v>
      </c>
      <c r="D11" s="81">
        <f>+SUM(D12:D16)</f>
        <v>0</v>
      </c>
      <c r="E11" s="81">
        <f t="shared" ref="E11:M11" si="12">+SUM(E12:E16)</f>
        <v>0</v>
      </c>
      <c r="F11" s="81">
        <f t="shared" si="12"/>
        <v>0</v>
      </c>
      <c r="G11" s="81">
        <f t="shared" si="12"/>
        <v>0</v>
      </c>
      <c r="H11" s="81">
        <f t="shared" si="12"/>
        <v>0</v>
      </c>
      <c r="I11" s="81">
        <f t="shared" si="12"/>
        <v>0</v>
      </c>
      <c r="J11" s="81">
        <f t="shared" si="12"/>
        <v>0</v>
      </c>
      <c r="K11" s="81">
        <f t="shared" si="12"/>
        <v>0</v>
      </c>
      <c r="L11" s="81">
        <f t="shared" si="12"/>
        <v>0</v>
      </c>
      <c r="M11" s="81">
        <f t="shared" si="12"/>
        <v>0</v>
      </c>
      <c r="N11" s="81">
        <f t="shared" ref="N11:Q11" si="13">+SUM(N12:N16)</f>
        <v>0</v>
      </c>
      <c r="O11" s="81">
        <f t="shared" si="13"/>
        <v>0</v>
      </c>
      <c r="P11" s="81">
        <f t="shared" si="13"/>
        <v>0</v>
      </c>
      <c r="Q11" s="81">
        <f t="shared" si="13"/>
        <v>0</v>
      </c>
      <c r="R11" s="81">
        <f t="shared" ref="R11" si="14">+SUM(R12:R16)</f>
        <v>0</v>
      </c>
    </row>
    <row r="12" spans="2:18" x14ac:dyDescent="0.35">
      <c r="B12" s="64" t="s">
        <v>63</v>
      </c>
      <c r="C12" s="82" t="s">
        <v>2</v>
      </c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</row>
    <row r="13" spans="2:18" x14ac:dyDescent="0.35">
      <c r="B13" s="64" t="s">
        <v>64</v>
      </c>
      <c r="C13" s="82" t="s">
        <v>2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</row>
    <row r="14" spans="2:18" x14ac:dyDescent="0.35">
      <c r="B14" s="83" t="s">
        <v>136</v>
      </c>
      <c r="C14" s="82" t="s">
        <v>2</v>
      </c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</row>
    <row r="15" spans="2:18" x14ac:dyDescent="0.35">
      <c r="B15" s="64" t="s">
        <v>65</v>
      </c>
      <c r="C15" s="82" t="s">
        <v>2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</row>
    <row r="16" spans="2:18" x14ac:dyDescent="0.35">
      <c r="B16" s="64" t="s">
        <v>66</v>
      </c>
      <c r="C16" s="82" t="s">
        <v>2</v>
      </c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</row>
    <row r="17" spans="2:18" x14ac:dyDescent="0.35">
      <c r="B17" s="79" t="s">
        <v>67</v>
      </c>
      <c r="C17" s="84" t="s">
        <v>2</v>
      </c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</row>
    <row r="18" spans="2:18" x14ac:dyDescent="0.35">
      <c r="B18" s="64"/>
      <c r="C18" s="64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</row>
    <row r="19" spans="2:18" ht="17" customHeight="1" x14ac:dyDescent="0.35">
      <c r="B19" s="79" t="s">
        <v>68</v>
      </c>
      <c r="C19" s="84" t="s">
        <v>2</v>
      </c>
      <c r="D19" s="81">
        <f>+D20+D31+D32+D33+D64</f>
        <v>0</v>
      </c>
      <c r="E19" s="81">
        <f t="shared" ref="E19:M19" si="15">+E20+E31+E32+E33+E64</f>
        <v>0</v>
      </c>
      <c r="F19" s="81">
        <f t="shared" si="15"/>
        <v>0</v>
      </c>
      <c r="G19" s="81">
        <f t="shared" si="15"/>
        <v>0</v>
      </c>
      <c r="H19" s="81">
        <f t="shared" si="15"/>
        <v>0</v>
      </c>
      <c r="I19" s="81">
        <f t="shared" si="15"/>
        <v>0</v>
      </c>
      <c r="J19" s="81">
        <f t="shared" si="15"/>
        <v>0</v>
      </c>
      <c r="K19" s="81">
        <f t="shared" si="15"/>
        <v>0</v>
      </c>
      <c r="L19" s="81">
        <f t="shared" si="15"/>
        <v>0</v>
      </c>
      <c r="M19" s="81">
        <f t="shared" si="15"/>
        <v>0</v>
      </c>
      <c r="N19" s="81">
        <f t="shared" ref="N19:Q19" si="16">+N20+N31+N32+N33+N64</f>
        <v>0</v>
      </c>
      <c r="O19" s="81">
        <f t="shared" si="16"/>
        <v>0</v>
      </c>
      <c r="P19" s="81">
        <f t="shared" si="16"/>
        <v>0</v>
      </c>
      <c r="Q19" s="81">
        <f t="shared" si="16"/>
        <v>0</v>
      </c>
      <c r="R19" s="81">
        <f t="shared" ref="R19" si="17">+R20+R31+R32+R33+R64</f>
        <v>0</v>
      </c>
    </row>
    <row r="20" spans="2:18" ht="17" customHeight="1" x14ac:dyDescent="0.35">
      <c r="B20" s="79" t="s">
        <v>69</v>
      </c>
      <c r="C20" s="84" t="s">
        <v>2</v>
      </c>
      <c r="D20" s="81">
        <f>+SUM(D21:D30)</f>
        <v>0</v>
      </c>
      <c r="E20" s="81">
        <f t="shared" ref="E20:M20" si="18">+SUM(E21:E30)</f>
        <v>0</v>
      </c>
      <c r="F20" s="81">
        <f t="shared" si="18"/>
        <v>0</v>
      </c>
      <c r="G20" s="81">
        <f t="shared" si="18"/>
        <v>0</v>
      </c>
      <c r="H20" s="81">
        <f t="shared" si="18"/>
        <v>0</v>
      </c>
      <c r="I20" s="81">
        <f t="shared" si="18"/>
        <v>0</v>
      </c>
      <c r="J20" s="81">
        <f t="shared" si="18"/>
        <v>0</v>
      </c>
      <c r="K20" s="81">
        <f t="shared" si="18"/>
        <v>0</v>
      </c>
      <c r="L20" s="81">
        <f t="shared" si="18"/>
        <v>0</v>
      </c>
      <c r="M20" s="81">
        <f t="shared" si="18"/>
        <v>0</v>
      </c>
      <c r="N20" s="81">
        <f t="shared" ref="N20:Q20" si="19">+SUM(N21:N30)</f>
        <v>0</v>
      </c>
      <c r="O20" s="81">
        <f t="shared" si="19"/>
        <v>0</v>
      </c>
      <c r="P20" s="81">
        <f t="shared" si="19"/>
        <v>0</v>
      </c>
      <c r="Q20" s="81">
        <f t="shared" si="19"/>
        <v>0</v>
      </c>
      <c r="R20" s="81">
        <f t="shared" ref="R20" si="20">+SUM(R21:R30)</f>
        <v>0</v>
      </c>
    </row>
    <row r="21" spans="2:18" x14ac:dyDescent="0.35">
      <c r="B21" s="64" t="s">
        <v>70</v>
      </c>
      <c r="C21" s="82" t="s">
        <v>2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</row>
    <row r="22" spans="2:18" x14ac:dyDescent="0.35">
      <c r="B22" s="64" t="s">
        <v>71</v>
      </c>
      <c r="C22" s="82" t="s">
        <v>2</v>
      </c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</row>
    <row r="23" spans="2:18" x14ac:dyDescent="0.35">
      <c r="B23" s="64" t="s">
        <v>72</v>
      </c>
      <c r="C23" s="82" t="s">
        <v>2</v>
      </c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</row>
    <row r="24" spans="2:18" x14ac:dyDescent="0.35">
      <c r="B24" s="64" t="s">
        <v>73</v>
      </c>
      <c r="C24" s="82" t="s">
        <v>2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</row>
    <row r="25" spans="2:18" x14ac:dyDescent="0.35">
      <c r="B25" s="64" t="s">
        <v>74</v>
      </c>
      <c r="C25" s="82" t="s">
        <v>2</v>
      </c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</row>
    <row r="26" spans="2:18" x14ac:dyDescent="0.35">
      <c r="B26" s="64" t="s">
        <v>75</v>
      </c>
      <c r="C26" s="82" t="s">
        <v>2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</row>
    <row r="27" spans="2:18" x14ac:dyDescent="0.35">
      <c r="B27" s="64" t="s">
        <v>76</v>
      </c>
      <c r="C27" s="82" t="s">
        <v>2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</row>
    <row r="28" spans="2:18" x14ac:dyDescent="0.35">
      <c r="B28" s="64" t="s">
        <v>77</v>
      </c>
      <c r="C28" s="82" t="s">
        <v>2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2:18" x14ac:dyDescent="0.35">
      <c r="B29" s="64" t="s">
        <v>78</v>
      </c>
      <c r="C29" s="82" t="s">
        <v>2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</row>
    <row r="30" spans="2:18" x14ac:dyDescent="0.35">
      <c r="B30" s="64" t="s">
        <v>79</v>
      </c>
      <c r="C30" s="82" t="s">
        <v>2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</row>
    <row r="31" spans="2:18" x14ac:dyDescent="0.35">
      <c r="B31" s="79" t="s">
        <v>80</v>
      </c>
      <c r="C31" s="80" t="s">
        <v>2</v>
      </c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</row>
    <row r="32" spans="2:18" x14ac:dyDescent="0.35">
      <c r="B32" s="79" t="s">
        <v>81</v>
      </c>
      <c r="C32" s="80" t="s">
        <v>2</v>
      </c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</row>
    <row r="33" spans="2:18" ht="21" customHeight="1" x14ac:dyDescent="0.35">
      <c r="B33" s="79" t="s">
        <v>82</v>
      </c>
      <c r="C33" s="80" t="s">
        <v>2</v>
      </c>
      <c r="D33" s="81">
        <f>+SUM(D34+D36+D38+D40+D42+D44+D46+D48+D50+D52+D54+D56+D58+D60+D62)</f>
        <v>0</v>
      </c>
      <c r="E33" s="81">
        <f t="shared" ref="E33:M33" si="21">+SUM(E34:E62)</f>
        <v>0</v>
      </c>
      <c r="F33" s="81">
        <f t="shared" si="21"/>
        <v>0</v>
      </c>
      <c r="G33" s="81">
        <f t="shared" si="21"/>
        <v>0</v>
      </c>
      <c r="H33" s="81">
        <f t="shared" si="21"/>
        <v>0</v>
      </c>
      <c r="I33" s="81">
        <f t="shared" si="21"/>
        <v>0</v>
      </c>
      <c r="J33" s="81">
        <f t="shared" si="21"/>
        <v>0</v>
      </c>
      <c r="K33" s="81">
        <f t="shared" si="21"/>
        <v>0</v>
      </c>
      <c r="L33" s="81">
        <f t="shared" si="21"/>
        <v>0</v>
      </c>
      <c r="M33" s="81">
        <f t="shared" si="21"/>
        <v>0</v>
      </c>
      <c r="N33" s="81">
        <f t="shared" ref="N33:Q33" si="22">+SUM(N34:N62)</f>
        <v>0</v>
      </c>
      <c r="O33" s="81">
        <f t="shared" si="22"/>
        <v>0</v>
      </c>
      <c r="P33" s="81">
        <f t="shared" si="22"/>
        <v>0</v>
      </c>
      <c r="Q33" s="81">
        <f t="shared" si="22"/>
        <v>0</v>
      </c>
      <c r="R33" s="81">
        <f t="shared" ref="R33" si="23">+SUM(R34:R62)</f>
        <v>0</v>
      </c>
    </row>
    <row r="34" spans="2:18" x14ac:dyDescent="0.35">
      <c r="B34" s="64" t="s">
        <v>83</v>
      </c>
      <c r="C34" s="82" t="s">
        <v>2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</row>
    <row r="35" spans="2:18" x14ac:dyDescent="0.35">
      <c r="B35" s="83" t="s">
        <v>135</v>
      </c>
      <c r="C35" s="85" t="s">
        <v>2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</row>
    <row r="36" spans="2:18" x14ac:dyDescent="0.35">
      <c r="B36" s="64" t="s">
        <v>84</v>
      </c>
      <c r="C36" s="82" t="s">
        <v>2</v>
      </c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</row>
    <row r="37" spans="2:18" x14ac:dyDescent="0.35">
      <c r="B37" s="83" t="s">
        <v>135</v>
      </c>
      <c r="C37" s="85" t="s">
        <v>2</v>
      </c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</row>
    <row r="38" spans="2:18" x14ac:dyDescent="0.35">
      <c r="B38" s="64" t="s">
        <v>85</v>
      </c>
      <c r="C38" s="82" t="s">
        <v>2</v>
      </c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</row>
    <row r="39" spans="2:18" x14ac:dyDescent="0.35">
      <c r="B39" s="83" t="s">
        <v>135</v>
      </c>
      <c r="C39" s="85" t="s">
        <v>2</v>
      </c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</row>
    <row r="40" spans="2:18" x14ac:dyDescent="0.35">
      <c r="B40" s="64" t="s">
        <v>86</v>
      </c>
      <c r="C40" s="82" t="s">
        <v>2</v>
      </c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</row>
    <row r="41" spans="2:18" x14ac:dyDescent="0.35">
      <c r="B41" s="83" t="s">
        <v>135</v>
      </c>
      <c r="C41" s="85" t="s">
        <v>2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</row>
    <row r="42" spans="2:18" x14ac:dyDescent="0.35">
      <c r="B42" s="64" t="s">
        <v>87</v>
      </c>
      <c r="C42" s="82" t="s">
        <v>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</row>
    <row r="43" spans="2:18" x14ac:dyDescent="0.35">
      <c r="B43" s="83" t="s">
        <v>135</v>
      </c>
      <c r="C43" s="85" t="s">
        <v>2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</row>
    <row r="44" spans="2:18" x14ac:dyDescent="0.35">
      <c r="B44" s="64" t="s">
        <v>88</v>
      </c>
      <c r="C44" s="82" t="s">
        <v>2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</row>
    <row r="45" spans="2:18" x14ac:dyDescent="0.35">
      <c r="B45" s="83" t="s">
        <v>135</v>
      </c>
      <c r="C45" s="85" t="s">
        <v>2</v>
      </c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</row>
    <row r="46" spans="2:18" x14ac:dyDescent="0.35">
      <c r="B46" s="64" t="s">
        <v>89</v>
      </c>
      <c r="C46" s="82" t="s">
        <v>2</v>
      </c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</row>
    <row r="47" spans="2:18" x14ac:dyDescent="0.35">
      <c r="B47" s="83" t="s">
        <v>135</v>
      </c>
      <c r="C47" s="85" t="s">
        <v>2</v>
      </c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</row>
    <row r="48" spans="2:18" x14ac:dyDescent="0.35">
      <c r="B48" s="64" t="s">
        <v>90</v>
      </c>
      <c r="C48" s="82" t="s">
        <v>2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</row>
    <row r="49" spans="2:18" x14ac:dyDescent="0.35">
      <c r="B49" s="83" t="s">
        <v>135</v>
      </c>
      <c r="C49" s="82" t="s">
        <v>2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</row>
    <row r="50" spans="2:18" x14ac:dyDescent="0.35">
      <c r="B50" s="64" t="s">
        <v>91</v>
      </c>
      <c r="C50" s="82" t="s">
        <v>2</v>
      </c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</row>
    <row r="51" spans="2:18" x14ac:dyDescent="0.35">
      <c r="B51" s="83" t="s">
        <v>135</v>
      </c>
      <c r="C51" s="82" t="s">
        <v>2</v>
      </c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</row>
    <row r="52" spans="2:18" x14ac:dyDescent="0.35">
      <c r="B52" s="64" t="s">
        <v>92</v>
      </c>
      <c r="C52" s="82" t="s">
        <v>2</v>
      </c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</row>
    <row r="53" spans="2:18" x14ac:dyDescent="0.35">
      <c r="B53" s="83" t="s">
        <v>135</v>
      </c>
      <c r="C53" s="82" t="s">
        <v>2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</row>
    <row r="54" spans="2:18" x14ac:dyDescent="0.35">
      <c r="B54" s="64" t="s">
        <v>93</v>
      </c>
      <c r="C54" s="82" t="s">
        <v>2</v>
      </c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</row>
    <row r="55" spans="2:18" x14ac:dyDescent="0.35">
      <c r="B55" s="83" t="s">
        <v>135</v>
      </c>
      <c r="C55" s="82" t="s">
        <v>2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</row>
    <row r="56" spans="2:18" x14ac:dyDescent="0.35">
      <c r="B56" s="64" t="s">
        <v>94</v>
      </c>
      <c r="C56" s="82" t="s">
        <v>2</v>
      </c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</row>
    <row r="57" spans="2:18" x14ac:dyDescent="0.35">
      <c r="B57" s="83" t="s">
        <v>135</v>
      </c>
      <c r="C57" s="82" t="s">
        <v>2</v>
      </c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</row>
    <row r="58" spans="2:18" x14ac:dyDescent="0.35">
      <c r="B58" s="64" t="s">
        <v>95</v>
      </c>
      <c r="C58" s="82" t="s">
        <v>2</v>
      </c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</row>
    <row r="59" spans="2:18" x14ac:dyDescent="0.35">
      <c r="B59" s="83" t="s">
        <v>135</v>
      </c>
      <c r="C59" s="82" t="s">
        <v>2</v>
      </c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</row>
    <row r="60" spans="2:18" x14ac:dyDescent="0.35">
      <c r="B60" s="64" t="s">
        <v>96</v>
      </c>
      <c r="C60" s="82" t="s">
        <v>2</v>
      </c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</row>
    <row r="61" spans="2:18" x14ac:dyDescent="0.35">
      <c r="B61" s="83" t="s">
        <v>135</v>
      </c>
      <c r="C61" s="82" t="s">
        <v>2</v>
      </c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</row>
    <row r="62" spans="2:18" x14ac:dyDescent="0.35">
      <c r="B62" s="64" t="s">
        <v>97</v>
      </c>
      <c r="C62" s="82" t="s">
        <v>2</v>
      </c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</row>
    <row r="63" spans="2:18" x14ac:dyDescent="0.35">
      <c r="B63" s="83" t="s">
        <v>135</v>
      </c>
      <c r="C63" s="82" t="s">
        <v>2</v>
      </c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</row>
    <row r="64" spans="2:18" s="78" customFormat="1" ht="14" x14ac:dyDescent="0.3">
      <c r="B64" s="79" t="s">
        <v>98</v>
      </c>
      <c r="C64" s="80" t="s">
        <v>2</v>
      </c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</row>
    <row r="66" spans="2:18" x14ac:dyDescent="0.35">
      <c r="B66" s="86" t="s">
        <v>99</v>
      </c>
      <c r="D66" s="87" t="b">
        <f>+D5=D19</f>
        <v>1</v>
      </c>
      <c r="E66" s="87" t="b">
        <f t="shared" ref="E66:M66" si="24">+E5=E19</f>
        <v>1</v>
      </c>
      <c r="F66" s="87" t="b">
        <f t="shared" si="24"/>
        <v>1</v>
      </c>
      <c r="G66" s="87" t="b">
        <f t="shared" si="24"/>
        <v>1</v>
      </c>
      <c r="H66" s="87" t="b">
        <f t="shared" si="24"/>
        <v>1</v>
      </c>
      <c r="I66" s="87" t="b">
        <f t="shared" si="24"/>
        <v>1</v>
      </c>
      <c r="J66" s="87" t="b">
        <f t="shared" si="24"/>
        <v>1</v>
      </c>
      <c r="K66" s="87" t="b">
        <f t="shared" si="24"/>
        <v>1</v>
      </c>
      <c r="L66" s="87" t="b">
        <f t="shared" si="24"/>
        <v>1</v>
      </c>
      <c r="M66" s="87" t="b">
        <f t="shared" si="24"/>
        <v>1</v>
      </c>
      <c r="N66" s="87" t="b">
        <f t="shared" ref="N66:Q66" si="25">+N5=N19</f>
        <v>1</v>
      </c>
      <c r="O66" s="87" t="b">
        <f t="shared" si="25"/>
        <v>1</v>
      </c>
      <c r="P66" s="87" t="b">
        <f t="shared" si="25"/>
        <v>1</v>
      </c>
      <c r="Q66" s="87" t="b">
        <f t="shared" si="25"/>
        <v>1</v>
      </c>
      <c r="R66" s="87" t="b">
        <f t="shared" ref="R66" si="26">+R5=R19</f>
        <v>1</v>
      </c>
    </row>
    <row r="67" spans="2:18" x14ac:dyDescent="0.35">
      <c r="B67" s="86"/>
      <c r="D67" s="88">
        <f>+D5-D19</f>
        <v>0</v>
      </c>
      <c r="E67" s="88">
        <f t="shared" ref="E67:M67" si="27">+E5-E19</f>
        <v>0</v>
      </c>
      <c r="F67" s="88">
        <f t="shared" si="27"/>
        <v>0</v>
      </c>
      <c r="G67" s="88">
        <f t="shared" si="27"/>
        <v>0</v>
      </c>
      <c r="H67" s="88">
        <f t="shared" si="27"/>
        <v>0</v>
      </c>
      <c r="I67" s="88">
        <f t="shared" si="27"/>
        <v>0</v>
      </c>
      <c r="J67" s="88">
        <f t="shared" si="27"/>
        <v>0</v>
      </c>
      <c r="K67" s="88">
        <f t="shared" si="27"/>
        <v>0</v>
      </c>
      <c r="L67" s="88">
        <f t="shared" si="27"/>
        <v>0</v>
      </c>
      <c r="M67" s="88">
        <f t="shared" si="27"/>
        <v>0</v>
      </c>
      <c r="N67" s="88">
        <f t="shared" ref="N67:Q67" si="28">+N5-N19</f>
        <v>0</v>
      </c>
      <c r="O67" s="88">
        <f t="shared" si="28"/>
        <v>0</v>
      </c>
      <c r="P67" s="88">
        <f t="shared" si="28"/>
        <v>0</v>
      </c>
      <c r="Q67" s="88">
        <f t="shared" si="28"/>
        <v>0</v>
      </c>
      <c r="R67" s="88">
        <f t="shared" ref="R67" si="29">+R5-R19</f>
        <v>0</v>
      </c>
    </row>
  </sheetData>
  <sheetProtection insertColumns="0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D10E4-6B65-4A4B-B9CF-09951243CE99}">
  <sheetPr>
    <tabColor theme="0" tint="-0.499984740745262"/>
  </sheetPr>
  <dimension ref="A1:I61"/>
  <sheetViews>
    <sheetView topLeftCell="A29" zoomScale="55" zoomScaleNormal="55" workbookViewId="0">
      <selection activeCell="I9" sqref="I9"/>
    </sheetView>
  </sheetViews>
  <sheetFormatPr defaultColWidth="9.36328125" defaultRowHeight="25.5" customHeight="1" x14ac:dyDescent="0.35"/>
  <cols>
    <col min="1" max="1" width="8.36328125" style="17" customWidth="1"/>
    <col min="2" max="2" width="47.36328125" style="19" customWidth="1"/>
    <col min="3" max="3" width="28.6328125" style="17" customWidth="1"/>
    <col min="4" max="4" width="28.6328125" style="18" customWidth="1"/>
    <col min="5" max="5" width="34.08984375" style="19" customWidth="1"/>
    <col min="6" max="6" width="36" style="19" customWidth="1"/>
    <col min="7" max="7" width="28.36328125" style="19" customWidth="1"/>
    <col min="8" max="8" width="9.6328125" style="17" customWidth="1"/>
    <col min="9" max="9" width="34.36328125" style="21" customWidth="1"/>
    <col min="10" max="10" width="34.36328125" style="19" customWidth="1"/>
    <col min="11" max="12" width="23.36328125" style="19" bestFit="1" customWidth="1"/>
    <col min="13" max="16384" width="9.36328125" style="19"/>
  </cols>
  <sheetData>
    <row r="1" spans="1:9" s="20" customFormat="1" ht="25.5" customHeight="1" x14ac:dyDescent="0.35">
      <c r="D1" s="22"/>
      <c r="I1" s="24"/>
    </row>
    <row r="2" spans="1:9" s="20" customFormat="1" ht="32.75" customHeight="1" x14ac:dyDescent="0.35">
      <c r="B2" s="25" t="s">
        <v>148</v>
      </c>
      <c r="C2" s="25" t="s">
        <v>148</v>
      </c>
      <c r="D2" s="26" t="s">
        <v>149</v>
      </c>
      <c r="E2" s="25" t="s">
        <v>150</v>
      </c>
      <c r="I2" s="24"/>
    </row>
    <row r="3" spans="1:9" s="20" customFormat="1" ht="25.5" customHeight="1" x14ac:dyDescent="0.35">
      <c r="B3" s="27">
        <v>0.8</v>
      </c>
      <c r="C3" s="66">
        <v>1000</v>
      </c>
      <c r="D3" s="28">
        <v>0</v>
      </c>
      <c r="E3" s="29" t="s">
        <v>134</v>
      </c>
      <c r="I3" s="24"/>
    </row>
    <row r="4" spans="1:9" s="20" customFormat="1" ht="25.5" customHeight="1" x14ac:dyDescent="0.35">
      <c r="B4" s="27">
        <v>0.7</v>
      </c>
      <c r="C4" s="27">
        <v>0.8</v>
      </c>
      <c r="D4" s="28">
        <v>0.01</v>
      </c>
      <c r="E4" s="29" t="s">
        <v>151</v>
      </c>
      <c r="I4" s="24"/>
    </row>
    <row r="5" spans="1:9" s="20" customFormat="1" ht="25.5" customHeight="1" x14ac:dyDescent="0.35">
      <c r="B5" s="27">
        <v>0.6</v>
      </c>
      <c r="C5" s="27">
        <v>0.7</v>
      </c>
      <c r="D5" s="28">
        <v>1.4999999999999999E-2</v>
      </c>
      <c r="E5" s="29" t="s">
        <v>152</v>
      </c>
      <c r="I5" s="24"/>
    </row>
    <row r="6" spans="1:9" s="20" customFormat="1" ht="25.5" customHeight="1" x14ac:dyDescent="0.35">
      <c r="A6" s="23"/>
      <c r="B6" s="27">
        <v>0.5</v>
      </c>
      <c r="C6" s="27">
        <v>0.6</v>
      </c>
      <c r="D6" s="28">
        <v>0.02</v>
      </c>
      <c r="E6" s="29" t="s">
        <v>153</v>
      </c>
      <c r="I6" s="24"/>
    </row>
    <row r="7" spans="1:9" s="20" customFormat="1" ht="25.5" customHeight="1" x14ac:dyDescent="0.35">
      <c r="A7" s="23"/>
      <c r="B7" s="27">
        <v>0.4</v>
      </c>
      <c r="C7" s="27">
        <v>0.5</v>
      </c>
      <c r="D7" s="28">
        <v>2.5000000000000001E-2</v>
      </c>
      <c r="E7" s="29" t="s">
        <v>133</v>
      </c>
      <c r="I7" s="24"/>
    </row>
    <row r="8" spans="1:9" s="20" customFormat="1" ht="25.5" customHeight="1" x14ac:dyDescent="0.35">
      <c r="A8" s="23"/>
      <c r="B8" s="27">
        <v>0.3</v>
      </c>
      <c r="C8" s="27">
        <v>0.4</v>
      </c>
      <c r="D8" s="28">
        <v>0.03</v>
      </c>
      <c r="E8" s="29" t="s">
        <v>132</v>
      </c>
      <c r="I8" s="24"/>
    </row>
    <row r="9" spans="1:9" s="20" customFormat="1" ht="25.5" customHeight="1" x14ac:dyDescent="0.35">
      <c r="A9" s="23"/>
      <c r="B9" s="27">
        <v>0.2</v>
      </c>
      <c r="C9" s="27">
        <v>0.3</v>
      </c>
      <c r="D9" s="28">
        <v>3.5000000000000003E-2</v>
      </c>
      <c r="E9" s="29" t="s">
        <v>129</v>
      </c>
      <c r="I9" s="24"/>
    </row>
    <row r="10" spans="1:9" s="20" customFormat="1" ht="25.5" customHeight="1" x14ac:dyDescent="0.35">
      <c r="A10" s="23"/>
      <c r="B10" s="27">
        <v>0.1</v>
      </c>
      <c r="C10" s="27">
        <v>0.2</v>
      </c>
      <c r="D10" s="28">
        <v>0.04</v>
      </c>
      <c r="E10" s="29" t="s">
        <v>130</v>
      </c>
      <c r="I10" s="24"/>
    </row>
    <row r="11" spans="1:9" s="20" customFormat="1" ht="25.5" customHeight="1" x14ac:dyDescent="0.35">
      <c r="A11" s="23"/>
      <c r="B11" s="27">
        <v>0</v>
      </c>
      <c r="C11" s="27">
        <v>0.1</v>
      </c>
      <c r="D11" s="28">
        <v>0.05</v>
      </c>
      <c r="E11" s="29" t="s">
        <v>131</v>
      </c>
      <c r="I11" s="24"/>
    </row>
    <row r="12" spans="1:9" s="20" customFormat="1" ht="25.5" customHeight="1" x14ac:dyDescent="0.35">
      <c r="A12" s="23"/>
      <c r="D12" s="22"/>
      <c r="I12" s="24"/>
    </row>
    <row r="13" spans="1:9" s="20" customFormat="1" ht="29.75" customHeight="1" x14ac:dyDescent="0.35">
      <c r="A13" s="23"/>
      <c r="B13" s="25" t="s">
        <v>154</v>
      </c>
      <c r="C13" s="25" t="s">
        <v>154</v>
      </c>
      <c r="D13" s="26" t="s">
        <v>149</v>
      </c>
      <c r="E13" s="25" t="s">
        <v>150</v>
      </c>
      <c r="I13" s="24"/>
    </row>
    <row r="14" spans="1:9" s="20" customFormat="1" ht="25.5" customHeight="1" x14ac:dyDescent="0.35">
      <c r="A14" s="23"/>
      <c r="B14" s="30">
        <v>0.85</v>
      </c>
      <c r="C14" s="67">
        <v>2</v>
      </c>
      <c r="D14" s="31">
        <v>0</v>
      </c>
      <c r="E14" s="29" t="s">
        <v>134</v>
      </c>
      <c r="I14" s="24"/>
    </row>
    <row r="15" spans="1:9" s="20" customFormat="1" ht="25.5" customHeight="1" x14ac:dyDescent="0.35">
      <c r="A15" s="23"/>
      <c r="B15" s="30">
        <v>0.75</v>
      </c>
      <c r="C15" s="30">
        <v>0.85</v>
      </c>
      <c r="D15" s="31">
        <v>1.4999999999999999E-2</v>
      </c>
      <c r="E15" s="29" t="s">
        <v>151</v>
      </c>
      <c r="I15" s="24"/>
    </row>
    <row r="16" spans="1:9" s="20" customFormat="1" ht="25.5" customHeight="1" x14ac:dyDescent="0.35">
      <c r="A16" s="23"/>
      <c r="B16" s="30">
        <v>0.65</v>
      </c>
      <c r="C16" s="30">
        <v>0.75</v>
      </c>
      <c r="D16" s="31">
        <v>0.02</v>
      </c>
      <c r="E16" s="29" t="s">
        <v>152</v>
      </c>
      <c r="I16" s="24"/>
    </row>
    <row r="17" spans="1:9" s="20" customFormat="1" ht="25.5" customHeight="1" x14ac:dyDescent="0.35">
      <c r="A17" s="23"/>
      <c r="B17" s="30">
        <v>0.55000000000000004</v>
      </c>
      <c r="C17" s="30">
        <v>0.65</v>
      </c>
      <c r="D17" s="31">
        <v>2.5000000000000001E-2</v>
      </c>
      <c r="E17" s="29" t="s">
        <v>153</v>
      </c>
      <c r="I17" s="24"/>
    </row>
    <row r="18" spans="1:9" s="20" customFormat="1" ht="25.5" customHeight="1" x14ac:dyDescent="0.35">
      <c r="A18" s="23"/>
      <c r="B18" s="30">
        <v>0.45</v>
      </c>
      <c r="C18" s="30">
        <v>0.55000000000000004</v>
      </c>
      <c r="D18" s="31">
        <v>0.03</v>
      </c>
      <c r="E18" s="29" t="s">
        <v>133</v>
      </c>
      <c r="I18" s="24"/>
    </row>
    <row r="19" spans="1:9" s="20" customFormat="1" ht="25.5" customHeight="1" x14ac:dyDescent="0.35">
      <c r="A19" s="23"/>
      <c r="B19" s="30">
        <v>0.35</v>
      </c>
      <c r="C19" s="30">
        <v>0.45</v>
      </c>
      <c r="D19" s="31">
        <v>3.5000000000000003E-2</v>
      </c>
      <c r="E19" s="29" t="s">
        <v>132</v>
      </c>
      <c r="I19" s="24"/>
    </row>
    <row r="20" spans="1:9" s="20" customFormat="1" ht="25.5" customHeight="1" x14ac:dyDescent="0.35">
      <c r="A20" s="23"/>
      <c r="B20" s="30">
        <v>0.25</v>
      </c>
      <c r="C20" s="30">
        <v>0.35</v>
      </c>
      <c r="D20" s="31">
        <v>0.04</v>
      </c>
      <c r="E20" s="29" t="s">
        <v>129</v>
      </c>
      <c r="I20" s="24"/>
    </row>
    <row r="21" spans="1:9" s="20" customFormat="1" ht="25.5" customHeight="1" x14ac:dyDescent="0.35">
      <c r="A21" s="23"/>
      <c r="B21" s="30">
        <v>0.15</v>
      </c>
      <c r="C21" s="30">
        <v>0.25</v>
      </c>
      <c r="D21" s="31">
        <v>4.4999999999999998E-2</v>
      </c>
      <c r="E21" s="29" t="s">
        <v>130</v>
      </c>
      <c r="I21" s="24"/>
    </row>
    <row r="22" spans="1:9" s="20" customFormat="1" ht="25.5" customHeight="1" x14ac:dyDescent="0.35">
      <c r="A22" s="23"/>
      <c r="B22" s="30">
        <v>0</v>
      </c>
      <c r="C22" s="30">
        <v>0.15</v>
      </c>
      <c r="D22" s="31">
        <v>0.05</v>
      </c>
      <c r="E22" s="29" t="s">
        <v>131</v>
      </c>
      <c r="I22" s="24"/>
    </row>
    <row r="23" spans="1:9" s="20" customFormat="1" ht="25.5" customHeight="1" x14ac:dyDescent="0.35">
      <c r="A23" s="23"/>
      <c r="D23" s="22"/>
      <c r="I23" s="24"/>
    </row>
    <row r="24" spans="1:9" s="20" customFormat="1" ht="31.25" customHeight="1" x14ac:dyDescent="0.35">
      <c r="A24" s="23"/>
      <c r="B24" s="25" t="s">
        <v>155</v>
      </c>
      <c r="C24" s="25" t="s">
        <v>155</v>
      </c>
      <c r="D24" s="26" t="s">
        <v>149</v>
      </c>
      <c r="E24" s="25" t="s">
        <v>150</v>
      </c>
      <c r="I24" s="24"/>
    </row>
    <row r="25" spans="1:9" s="20" customFormat="1" ht="25.5" customHeight="1" x14ac:dyDescent="0.35">
      <c r="A25" s="23"/>
      <c r="B25" s="122">
        <v>0.95</v>
      </c>
      <c r="C25" s="67">
        <v>2</v>
      </c>
      <c r="D25" s="31">
        <v>0</v>
      </c>
      <c r="E25" s="29" t="s">
        <v>134</v>
      </c>
      <c r="I25" s="24"/>
    </row>
    <row r="26" spans="1:9" s="20" customFormat="1" ht="25.5" customHeight="1" x14ac:dyDescent="0.35">
      <c r="A26" s="23"/>
      <c r="B26" s="30">
        <v>0.9</v>
      </c>
      <c r="C26" s="30">
        <v>0.95</v>
      </c>
      <c r="D26" s="31">
        <v>5.0000000000000001E-3</v>
      </c>
      <c r="E26" s="29" t="s">
        <v>151</v>
      </c>
      <c r="I26" s="24"/>
    </row>
    <row r="27" spans="1:9" s="20" customFormat="1" ht="25.5" customHeight="1" x14ac:dyDescent="0.35">
      <c r="A27" s="23"/>
      <c r="B27" s="30">
        <v>0.85</v>
      </c>
      <c r="C27" s="30">
        <v>0.9</v>
      </c>
      <c r="D27" s="31">
        <v>0.01</v>
      </c>
      <c r="E27" s="29" t="s">
        <v>152</v>
      </c>
      <c r="I27" s="24"/>
    </row>
    <row r="28" spans="1:9" s="20" customFormat="1" ht="25.5" customHeight="1" x14ac:dyDescent="0.35">
      <c r="A28" s="23"/>
      <c r="B28" s="30">
        <v>0.8</v>
      </c>
      <c r="C28" s="30">
        <v>0.85</v>
      </c>
      <c r="D28" s="31">
        <v>0.02</v>
      </c>
      <c r="E28" s="29" t="s">
        <v>153</v>
      </c>
      <c r="I28" s="24"/>
    </row>
    <row r="29" spans="1:9" s="20" customFormat="1" ht="25.5" customHeight="1" x14ac:dyDescent="0.35">
      <c r="A29" s="23"/>
      <c r="B29" s="30">
        <v>0.75</v>
      </c>
      <c r="C29" s="30">
        <v>0.8</v>
      </c>
      <c r="D29" s="31">
        <v>0.03</v>
      </c>
      <c r="E29" s="29" t="s">
        <v>133</v>
      </c>
      <c r="I29" s="24"/>
    </row>
    <row r="30" spans="1:9" s="20" customFormat="1" ht="25.5" customHeight="1" x14ac:dyDescent="0.35">
      <c r="A30" s="23"/>
      <c r="B30" s="30">
        <v>0.7</v>
      </c>
      <c r="C30" s="30">
        <v>0.75</v>
      </c>
      <c r="D30" s="31">
        <v>0.04</v>
      </c>
      <c r="E30" s="29" t="s">
        <v>132</v>
      </c>
      <c r="I30" s="24"/>
    </row>
    <row r="31" spans="1:9" s="20" customFormat="1" ht="25.5" customHeight="1" x14ac:dyDescent="0.35">
      <c r="A31" s="23"/>
      <c r="B31" s="30">
        <v>0</v>
      </c>
      <c r="C31" s="30">
        <v>0.7</v>
      </c>
      <c r="D31" s="31">
        <v>0.05</v>
      </c>
      <c r="E31" s="29" t="s">
        <v>129</v>
      </c>
      <c r="I31" s="24"/>
    </row>
    <row r="32" spans="1:9" s="20" customFormat="1" ht="25.5" customHeight="1" x14ac:dyDescent="0.35">
      <c r="A32" s="23"/>
      <c r="B32" s="22"/>
      <c r="C32" s="22"/>
      <c r="D32" s="22"/>
      <c r="E32" s="22"/>
      <c r="I32" s="24"/>
    </row>
    <row r="33" spans="1:8" ht="25.5" customHeight="1" thickBot="1" x14ac:dyDescent="0.4">
      <c r="C33" s="19"/>
      <c r="H33" s="19"/>
    </row>
    <row r="34" spans="1:8" ht="25.5" customHeight="1" thickBot="1" x14ac:dyDescent="0.4">
      <c r="B34" s="33" t="s">
        <v>156</v>
      </c>
      <c r="C34" s="19"/>
      <c r="H34" s="19"/>
    </row>
    <row r="35" spans="1:8" ht="25.5" customHeight="1" x14ac:dyDescent="0.35">
      <c r="B35" s="32" t="s">
        <v>122</v>
      </c>
      <c r="C35" s="19"/>
      <c r="H35" s="19"/>
    </row>
    <row r="36" spans="1:8" ht="25.5" customHeight="1" x14ac:dyDescent="0.35">
      <c r="B36" s="32" t="s">
        <v>123</v>
      </c>
      <c r="C36" s="19"/>
      <c r="H36" s="19"/>
    </row>
    <row r="37" spans="1:8" ht="25.5" customHeight="1" x14ac:dyDescent="0.35">
      <c r="C37" s="19"/>
      <c r="H37" s="19"/>
    </row>
    <row r="38" spans="1:8" ht="25.5" customHeight="1" thickBot="1" x14ac:dyDescent="0.4">
      <c r="C38" s="19"/>
      <c r="H38" s="19"/>
    </row>
    <row r="39" spans="1:8" ht="25.5" customHeight="1" x14ac:dyDescent="0.35">
      <c r="B39" s="34" t="s">
        <v>157</v>
      </c>
      <c r="C39" s="19"/>
      <c r="H39" s="19"/>
    </row>
    <row r="40" spans="1:8" ht="25.5" customHeight="1" x14ac:dyDescent="0.35">
      <c r="B40" s="35" t="s">
        <v>158</v>
      </c>
      <c r="C40" s="19"/>
      <c r="H40" s="19"/>
    </row>
    <row r="41" spans="1:8" ht="25.5" customHeight="1" x14ac:dyDescent="0.35">
      <c r="B41" s="35" t="s">
        <v>159</v>
      </c>
      <c r="C41" s="19"/>
      <c r="H41" s="19"/>
    </row>
    <row r="42" spans="1:8" ht="25.5" customHeight="1" x14ac:dyDescent="0.35">
      <c r="C42" s="19"/>
      <c r="H42" s="19"/>
    </row>
    <row r="43" spans="1:8" ht="25.5" customHeight="1" x14ac:dyDescent="0.35">
      <c r="B43" s="1"/>
      <c r="C43" s="19"/>
      <c r="H43" s="19"/>
    </row>
    <row r="44" spans="1:8" ht="25.5" customHeight="1" x14ac:dyDescent="0.35">
      <c r="B44" s="37" t="s">
        <v>160</v>
      </c>
      <c r="C44" s="19"/>
      <c r="H44" s="19"/>
    </row>
    <row r="45" spans="1:8" ht="25.5" customHeight="1" x14ac:dyDescent="0.35">
      <c r="A45" s="38"/>
      <c r="B45" s="39" t="s">
        <v>161</v>
      </c>
      <c r="C45" s="40"/>
      <c r="H45" s="19"/>
    </row>
    <row r="46" spans="1:8" ht="25.5" customHeight="1" x14ac:dyDescent="0.35">
      <c r="A46" s="38"/>
      <c r="B46" s="41" t="s">
        <v>162</v>
      </c>
      <c r="C46" s="40"/>
      <c r="H46" s="19"/>
    </row>
    <row r="47" spans="1:8" ht="25.5" customHeight="1" x14ac:dyDescent="0.35">
      <c r="C47" s="19"/>
      <c r="H47" s="19"/>
    </row>
    <row r="48" spans="1:8" ht="25.5" customHeight="1" x14ac:dyDescent="0.35">
      <c r="B48" s="69" t="s">
        <v>50</v>
      </c>
      <c r="C48" s="19"/>
      <c r="H48" s="19"/>
    </row>
    <row r="49" spans="2:8" ht="25.5" customHeight="1" x14ac:dyDescent="0.35">
      <c r="B49" s="69" t="s">
        <v>51</v>
      </c>
      <c r="C49" s="19"/>
      <c r="H49" s="19"/>
    </row>
    <row r="50" spans="2:8" ht="25.5" customHeight="1" x14ac:dyDescent="0.35">
      <c r="B50"/>
      <c r="C50" s="19"/>
      <c r="H50" s="19"/>
    </row>
    <row r="51" spans="2:8" ht="25.5" customHeight="1" thickBot="1" x14ac:dyDescent="0.4">
      <c r="B51"/>
      <c r="C51" s="19"/>
      <c r="H51" s="19"/>
    </row>
    <row r="52" spans="2:8" ht="25.5" customHeight="1" thickBot="1" x14ac:dyDescent="0.4">
      <c r="B52" s="34" t="s">
        <v>52</v>
      </c>
      <c r="C52" s="19"/>
      <c r="H52" s="19"/>
    </row>
    <row r="53" spans="2:8" ht="25.5" customHeight="1" thickBot="1" x14ac:dyDescent="0.4">
      <c r="B53" s="36" t="s">
        <v>53</v>
      </c>
      <c r="C53" s="19"/>
      <c r="H53" s="19"/>
    </row>
    <row r="54" spans="2:8" ht="25.5" customHeight="1" thickBot="1" x14ac:dyDescent="0.4">
      <c r="B54" s="36" t="s">
        <v>213</v>
      </c>
      <c r="C54" s="19"/>
      <c r="H54" s="19"/>
    </row>
    <row r="55" spans="2:8" ht="25.5" customHeight="1" x14ac:dyDescent="0.35">
      <c r="C55" s="19"/>
      <c r="H55" s="19"/>
    </row>
    <row r="56" spans="2:8" ht="25.5" customHeight="1" x14ac:dyDescent="0.35">
      <c r="C56" s="19"/>
      <c r="H56" s="19"/>
    </row>
    <row r="57" spans="2:8" ht="25.5" customHeight="1" x14ac:dyDescent="0.35">
      <c r="C57" s="19"/>
      <c r="H57" s="19"/>
    </row>
    <row r="58" spans="2:8" ht="25.5" customHeight="1" x14ac:dyDescent="0.35">
      <c r="C58" s="19"/>
      <c r="H58" s="19"/>
    </row>
    <row r="59" spans="2:8" ht="25.5" customHeight="1" x14ac:dyDescent="0.35">
      <c r="C59" s="19"/>
      <c r="H59" s="19"/>
    </row>
    <row r="60" spans="2:8" ht="25.5" customHeight="1" x14ac:dyDescent="0.35">
      <c r="C60" s="19"/>
      <c r="H60" s="19"/>
    </row>
    <row r="61" spans="2:8" ht="25.5" customHeight="1" x14ac:dyDescent="0.35">
      <c r="C61" s="19"/>
      <c r="H61" s="19"/>
    </row>
  </sheetData>
  <sheetProtection algorithmName="SHA-512" hashValue="L4o8nKN02GeHU53u09/UmEoBPF7pjLFfgG90Ak4UbfjyaHXstarZrPgfbFglVvGXZ9eMcA9tpGxgrc1txc0Xgg==" saltValue="Ym1R+WWynC43lJ+OkvaZs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5F6E2B1AFD324F9FF0864B9EC8680C" ma:contentTypeVersion="12" ma:contentTypeDescription="Creare un nuovo documento." ma:contentTypeScope="" ma:versionID="d0be3b395e0a3f90ebdf964ad7e0351a">
  <xsd:schema xmlns:xsd="http://www.w3.org/2001/XMLSchema" xmlns:xs="http://www.w3.org/2001/XMLSchema" xmlns:p="http://schemas.microsoft.com/office/2006/metadata/properties" xmlns:ns2="b9006fdf-e617-4dc8-9237-7f24c96f69d6" xmlns:ns3="aee051c8-a468-4d25-929a-33095c924ecb" targetNamespace="http://schemas.microsoft.com/office/2006/metadata/properties" ma:root="true" ma:fieldsID="a7187496ce6aa477f1e4b91a7a45348a" ns2:_="" ns3:_="">
    <xsd:import namespace="b9006fdf-e617-4dc8-9237-7f24c96f69d6"/>
    <xsd:import namespace="aee051c8-a468-4d25-929a-33095c924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006fdf-e617-4dc8-9237-7f24c96f6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e051c8-a468-4d25-929a-33095c924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006fdf-e617-4dc8-9237-7f24c96f69d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01F5D-662A-4142-A736-943D0470E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006fdf-e617-4dc8-9237-7f24c96f69d6"/>
    <ds:schemaRef ds:uri="aee051c8-a468-4d25-929a-33095c924e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FFAB33-B23E-4245-AAD9-82FE9E305783}">
  <ds:schemaRefs>
    <ds:schemaRef ds:uri="http://schemas.microsoft.com/office/2006/metadata/properties"/>
    <ds:schemaRef ds:uri="http://schemas.microsoft.com/office/infopath/2007/PartnerControls"/>
    <ds:schemaRef ds:uri="b9006fdf-e617-4dc8-9237-7f24c96f69d6"/>
  </ds:schemaRefs>
</ds:datastoreItem>
</file>

<file path=customXml/itemProps3.xml><?xml version="1.0" encoding="utf-8"?>
<ds:datastoreItem xmlns:ds="http://schemas.openxmlformats.org/officeDocument/2006/customXml" ds:itemID="{07EAE08C-D36C-4F4F-B528-A6AC51437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14</vt:i4>
      </vt:variant>
    </vt:vector>
  </HeadingPairs>
  <TitlesOfParts>
    <vt:vector size="14" baseType="lpstr">
      <vt:lpstr>Menu</vt:lpstr>
      <vt:lpstr>IN_Anagrafica</vt:lpstr>
      <vt:lpstr>PianoTariffarioAffidamento</vt:lpstr>
      <vt:lpstr>Ta_AmbitoTariffario</vt:lpstr>
      <vt:lpstr>Ta-1_AmbitoTariffario</vt:lpstr>
      <vt:lpstr>XregAmbitoTariffario</vt:lpstr>
      <vt:lpstr>XcomAmbitoTariffario</vt:lpstr>
      <vt:lpstr>KregAmbitoTariffario</vt:lpstr>
      <vt:lpstr>Kcom_AmbitoTariffario</vt:lpstr>
      <vt:lpstr>CRI_AmbitoTariffario</vt:lpstr>
      <vt:lpstr>Conto_Economico</vt:lpstr>
      <vt:lpstr>RendicontoFinanziario</vt:lpstr>
      <vt:lpstr>StatoPatrimoniale</vt:lpstr>
      <vt:lpstr>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Robba Stefania</dc:creator>
  <cp:lastModifiedBy>Robba Stefania</cp:lastModifiedBy>
  <dcterms:created xsi:type="dcterms:W3CDTF">2015-06-05T18:17:20Z</dcterms:created>
  <dcterms:modified xsi:type="dcterms:W3CDTF">2025-10-08T09:17:41Z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0x0101008D5F6E2B1AFD324F9FF0864B9EC8680C</vt:lpwstr>
  </property>
  <property fmtid="{D5CDD505-2E9C-101B-9397-08002B2CF9AE}" pid="3" name="MediaServiceImageTags">
    <vt:lpwstr/>
  </property>
</Properties>
</file>